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" yWindow="109" windowWidth="14146" windowHeight="10758" tabRatio="563" activeTab="1"/>
  </bookViews>
  <sheets>
    <sheet name="Мощность 2017" sheetId="1" r:id="rId1"/>
    <sheet name="Эл. энергия 201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'Мощность 2017'!$A$1:$M$25</definedName>
    <definedName name="_xlnm.Print_Area" localSheetId="1">'Эл. энергия 2017'!$A$1:$S$34</definedName>
  </definedNames>
  <calcPr fullCalcOnLoad="1"/>
</workbook>
</file>

<file path=xl/sharedStrings.xml><?xml version="1.0" encoding="utf-8"?>
<sst xmlns="http://schemas.openxmlformats.org/spreadsheetml/2006/main" count="136" uniqueCount="48">
  <si>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</si>
  <si>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</si>
  <si>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</si>
  <si>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</si>
  <si>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</si>
  <si>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</si>
  <si>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</si>
  <si>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</si>
  <si>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</si>
  <si>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</si>
  <si>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</si>
  <si>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</si>
  <si>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</si>
  <si>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 xml:space="preserve">         3. Отпущено потребителям электроэнергии по сетям ОАО "Оборонэнерго"</t>
  </si>
  <si>
    <t>ИТОГО по сетям ОАО "Оборонэнерго"</t>
  </si>
  <si>
    <t>4. Полезный отпуск конечным потребителям</t>
  </si>
  <si>
    <t xml:space="preserve"> </t>
  </si>
  <si>
    <t>Июль 2014 г.</t>
  </si>
  <si>
    <t>Август 2014 г.</t>
  </si>
  <si>
    <t>Сентябрь 2014 г.</t>
  </si>
  <si>
    <t>Октябрь 2014 г.</t>
  </si>
  <si>
    <t>Ноябрь 2014 г.</t>
  </si>
  <si>
    <t>Декабрь 2014 г.</t>
  </si>
  <si>
    <t xml:space="preserve">           3. Полезный отпуск конечным потребителям</t>
  </si>
  <si>
    <t xml:space="preserve">        1. Отпущено потребителям электроэнергии по сетям филиала ПАО "МРСК Северо-Запада" "Колэнерго"</t>
  </si>
  <si>
    <t>ИТОГО по сетям  филиала ПАО "МРСК Северо-Запада" "Колэнерго"</t>
  </si>
  <si>
    <t xml:space="preserve">          1. Отпущено потребителям электроэнергии по сетям филиала ПАО "МРСК Северо-Запада" "Колэнерго"</t>
  </si>
  <si>
    <t>ИТОГО по сетям АО "Мончегорские электрические сети"</t>
  </si>
  <si>
    <t xml:space="preserve">         2. Отпущено потребителям электроэнергии по сетям АО "Мончегорские электрические сети"</t>
  </si>
  <si>
    <t>дог №1555</t>
  </si>
  <si>
    <t>105-П</t>
  </si>
  <si>
    <t>с 01.10.16. минус Магнит-энерго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</si>
  <si>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</si>
  <si>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</si>
  <si>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</si>
  <si>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</si>
  <si>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</si>
  <si>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</si>
  <si>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</si>
  <si>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</si>
  <si>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</si>
  <si>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</si>
  <si>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</si>
  <si>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</si>
  <si>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>С-П</t>
  </si>
  <si>
    <t>потери</t>
  </si>
  <si>
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2017 г. 
(п. 20-г ПП РФ от 21.01.2004 №24) 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</si>
  <si>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2017 г. 
(п. 20-г ПП РФ от 21.01.2004 №24)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</si>
</sst>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14" xfId="0" applyNumberFormat="1" applyBorder="1" applyAlignment="1">
      <alignment textRotation="90" wrapText="1"/>
    </xf>
    <xf numFmtId="175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5" fontId="0" fillId="0" borderId="0" xfId="0" applyNumberFormat="1" applyBorder="1" applyAlignment="1">
      <alignment/>
    </xf>
    <xf numFmtId="175" fontId="7" fillId="0" borderId="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/>
    </xf>
    <xf numFmtId="175" fontId="5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75" fontId="0" fillId="0" borderId="14" xfId="0" applyNumberFormat="1" applyBorder="1" applyAlignment="1">
      <alignment vertical="center" textRotation="90" wrapText="1"/>
    </xf>
    <xf numFmtId="0" fontId="3" fillId="32" borderId="19" xfId="0" applyFont="1" applyFill="1" applyBorder="1" applyAlignment="1">
      <alignment horizontal="left" wrapText="1"/>
    </xf>
    <xf numFmtId="0" fontId="3" fillId="32" borderId="2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3;&#1086;&#1085;&#1077;&#1085;&#1090;&#1089;&#1082;&#1072;&#1103;%20&#1089;&#1083;&#1091;&#1078;&#1073;&#1072;\&#1040;&#1073;&#1086;&#1085;&#1077;&#1085;&#1090;&#1089;&#1082;&#1072;&#1103;%20&#1089;&#1083;&#1091;&#1078;&#1073;&#1072;%202\&#1057;&#1087;&#1077;&#1094;&#1080;&#1072;&#1083;&#1080;&#1089;&#1090;&#1099;\2017\08%20&#1040;&#1074;&#1075;&#1091;&#1089;&#1090;%2017\&#1086;&#1090;&#1095;&#1077;&#1090;%20&#1040;&#1101;%20&#1086;&#1090;%20080917\&#1086;&#1090;&#1095;&#1077;&#1090;%20&#1040;&#1101;\&#1073;&#1072;&#1083;&#1072;&#1085;&#1089;%20&#1040;&#1042;&#1043;&#1059;&#1057;&#1058;%202017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1;&#1071;%20&#1056;&#1040;&#1057;&#1063;&#1045;&#1058;&#1054;&#1042;\&#1040;&#1073;&#1086;&#1085;&#1077;&#1085;&#1090;&#1089;&#1082;&#1072;&#1103;%20&#1089;&#1083;&#1091;&#1078;&#1073;&#1072;\&#1044;&#1072;&#1085;&#1085;&#1099;&#1077;%20&#1087;&#1086;%20%20&#1084;&#1086;&#1097;&#1085;&#1086;&#1089;&#1090;&#1080;\&#1044;&#1072;&#1085;&#1085;&#1099;&#1077;%20&#1087;&#1086;%20&#1084;&#1086;&#1097;&#1085;&#1086;&#1089;&#109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7\09%20&#1089;&#1077;&#1085;&#1090;&#1103;&#1073;&#1088;&#1100;\&#1086;&#1090;&#1095;&#1077;&#1090;%20&#1040;&#1069;\&#1086;&#1090;&#1095;&#1077;&#1090;%20&#1040;&#1069;\&#1041;&#1072;&#1083;&#1072;&#1085;&#1089;%20&#1089;&#1077;&#1085;&#1090;&#1103;&#1073;&#1088;&#1100;%202017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7\10%20&#1086;&#1082;&#1090;&#1103;&#1073;&#1088;&#1100;\&#1086;&#1090;&#1095;&#1077;&#1090;%20&#1040;&#1101;\&#1086;&#1090;&#1095;&#1077;&#1090;%20&#1040;&#1101;\&#1041;&#1072;&#1083;&#1072;&#1085;&#1089;-&#1086;&#1082;&#1090;&#1103;&#1073;&#1088;&#1100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7\11%20&#1085;&#1086;&#1103;&#1073;&#1088;&#1100;\&#1086;&#1090;&#1095;&#1077;&#1090;%20&#1040;&#1101;\&#1086;&#1090;&#1095;&#1077;&#1090;%20&#1040;&#1101;\&#1073;&#1072;&#1083;&#1072;&#1085;&#1089;%202017&#1075;%20&#1053;&#1054;&#1071;&#1041;&#1056;&#106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7\12%20&#1076;&#1077;&#1082;&#1072;&#1073;&#1088;&#1100;\&#1086;&#1090;&#1095;&#1077;&#1090;%20&#1040;&#1069;\&#1041;&#1072;&#1083;&#1072;&#1085;&#1089;-&#1076;&#1077;&#1082;&#1072;&#1073;&#1088;&#110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в час регион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7"/>
  <sheetViews>
    <sheetView view="pageBreakPreview" zoomScaleSheetLayoutView="100" zoomScalePageLayoutView="0" workbookViewId="0" topLeftCell="A1">
      <pane xSplit="2" ySplit="3" topLeftCell="E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43.50390625" style="0" customWidth="1"/>
    <col min="2" max="3" width="16.375" style="0" bestFit="1" customWidth="1"/>
    <col min="4" max="4" width="17.5039062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3.50390625" style="0" bestFit="1" customWidth="1"/>
    <col min="10" max="10" width="15.625" style="0" customWidth="1"/>
    <col min="11" max="13" width="14.50390625" style="0" customWidth="1"/>
    <col min="14" max="14" width="11.125" style="0" customWidth="1"/>
    <col min="15" max="15" width="10.375" style="0" customWidth="1"/>
  </cols>
  <sheetData>
    <row r="1" spans="1:12" ht="45.75" customHeight="1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2.75" customHeight="1">
      <c r="A2" s="72" t="s">
        <v>0</v>
      </c>
      <c r="B2" s="9" t="s">
        <v>32</v>
      </c>
      <c r="C2" s="9" t="s">
        <v>33</v>
      </c>
      <c r="D2" s="9" t="s">
        <v>34</v>
      </c>
      <c r="E2" s="14" t="s">
        <v>35</v>
      </c>
      <c r="F2" s="14" t="s">
        <v>36</v>
      </c>
      <c r="G2" s="14" t="s">
        <v>37</v>
      </c>
      <c r="H2" s="14" t="s">
        <v>38</v>
      </c>
      <c r="I2" s="14" t="s">
        <v>39</v>
      </c>
      <c r="J2" s="60" t="s">
        <v>40</v>
      </c>
      <c r="K2" s="60" t="s">
        <v>41</v>
      </c>
      <c r="L2" s="60" t="s">
        <v>42</v>
      </c>
      <c r="M2" s="60" t="s">
        <v>43</v>
      </c>
      <c r="N2" s="44"/>
    </row>
    <row r="3" spans="1:14" ht="26.25">
      <c r="A3" s="72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45"/>
    </row>
    <row r="4" spans="1:14" ht="30.75" customHeight="1">
      <c r="A4" s="78" t="s">
        <v>26</v>
      </c>
      <c r="B4" s="7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</row>
    <row r="5" spans="1:14" ht="12.75">
      <c r="A5" s="4" t="s">
        <v>2</v>
      </c>
      <c r="B5" s="19">
        <f>SUM(B6:B10)</f>
        <v>317.3</v>
      </c>
      <c r="C5" s="19">
        <f aca="true" t="shared" si="0" ref="C5:M5">SUM(C6:C10)</f>
        <v>315.39</v>
      </c>
      <c r="D5" s="19">
        <f t="shared" si="0"/>
        <v>312.812</v>
      </c>
      <c r="E5" s="19">
        <f t="shared" si="0"/>
        <v>299.1480000000001</v>
      </c>
      <c r="F5" s="19">
        <f t="shared" si="0"/>
        <v>292.45</v>
      </c>
      <c r="G5" s="19">
        <f t="shared" si="0"/>
        <v>285.158</v>
      </c>
      <c r="H5" s="19">
        <f t="shared" si="0"/>
        <v>285.71500000000003</v>
      </c>
      <c r="I5" s="19">
        <f t="shared" si="0"/>
        <v>292.871</v>
      </c>
      <c r="J5" s="19">
        <f t="shared" si="0"/>
        <v>299.06</v>
      </c>
      <c r="K5" s="19">
        <f t="shared" si="0"/>
        <v>309.266</v>
      </c>
      <c r="L5" s="19">
        <f t="shared" si="0"/>
        <v>312.58200000000005</v>
      </c>
      <c r="M5" s="19">
        <f t="shared" si="0"/>
        <v>320.87300000000005</v>
      </c>
      <c r="N5" s="46"/>
    </row>
    <row r="6" spans="1:15" ht="16.5" customHeight="1">
      <c r="A6" s="5" t="s">
        <v>3</v>
      </c>
      <c r="B6" s="56">
        <v>316.832</v>
      </c>
      <c r="C6" s="56">
        <v>314.941</v>
      </c>
      <c r="D6" s="56">
        <v>312.371</v>
      </c>
      <c r="E6" s="56">
        <v>298.523</v>
      </c>
      <c r="F6" s="56">
        <v>291.984</v>
      </c>
      <c r="G6" s="56">
        <v>284.745</v>
      </c>
      <c r="H6" s="56">
        <v>285.402</v>
      </c>
      <c r="I6" s="56">
        <v>292.4</v>
      </c>
      <c r="J6" s="56">
        <v>298.5</v>
      </c>
      <c r="K6" s="56">
        <v>308.606</v>
      </c>
      <c r="L6" s="56">
        <v>311.794</v>
      </c>
      <c r="M6" s="56">
        <v>320.009</v>
      </c>
      <c r="N6" s="73"/>
      <c r="O6" s="49"/>
    </row>
    <row r="7" spans="1:14" ht="12.75">
      <c r="A7" s="5" t="s">
        <v>4</v>
      </c>
      <c r="B7" s="55">
        <v>0.415</v>
      </c>
      <c r="C7" s="56">
        <v>0.412</v>
      </c>
      <c r="D7" s="56">
        <v>0.41</v>
      </c>
      <c r="E7" s="56">
        <v>0.408</v>
      </c>
      <c r="F7" s="56">
        <v>0.427</v>
      </c>
      <c r="G7" s="56">
        <v>0.402</v>
      </c>
      <c r="H7" s="56">
        <v>0.302</v>
      </c>
      <c r="I7" s="56">
        <v>0.33599999999999997</v>
      </c>
      <c r="J7" s="56">
        <v>0.387</v>
      </c>
      <c r="K7" s="56">
        <v>0.48</v>
      </c>
      <c r="L7" s="56">
        <v>0.583</v>
      </c>
      <c r="M7" s="56">
        <v>0.632</v>
      </c>
      <c r="N7" s="73"/>
    </row>
    <row r="8" spans="1:15" ht="12.75">
      <c r="A8" s="5" t="s">
        <v>5</v>
      </c>
      <c r="B8" s="56">
        <v>0.044</v>
      </c>
      <c r="C8" s="56">
        <v>0.028</v>
      </c>
      <c r="D8" s="56">
        <v>0.022</v>
      </c>
      <c r="E8" s="56">
        <v>0.208</v>
      </c>
      <c r="F8" s="56">
        <v>0.03</v>
      </c>
      <c r="G8" s="56">
        <v>0.002</v>
      </c>
      <c r="H8" s="56">
        <v>0.002</v>
      </c>
      <c r="I8" s="56">
        <v>0.126</v>
      </c>
      <c r="J8" s="56">
        <v>0.166</v>
      </c>
      <c r="K8" s="56">
        <v>0.17200000000000001</v>
      </c>
      <c r="L8" s="56">
        <v>0.196</v>
      </c>
      <c r="M8" s="56">
        <v>0.223</v>
      </c>
      <c r="N8" s="73"/>
      <c r="O8" s="49"/>
    </row>
    <row r="9" spans="1:14" ht="12.75">
      <c r="A9" s="5" t="s">
        <v>6</v>
      </c>
      <c r="B9" s="55">
        <v>0.009</v>
      </c>
      <c r="C9" s="56">
        <v>0.009</v>
      </c>
      <c r="D9" s="56">
        <v>0.009</v>
      </c>
      <c r="E9" s="56">
        <v>0.009</v>
      </c>
      <c r="F9" s="56">
        <v>0.009</v>
      </c>
      <c r="G9" s="56">
        <v>0.009</v>
      </c>
      <c r="H9" s="56">
        <v>0.009</v>
      </c>
      <c r="I9" s="56">
        <v>0.009</v>
      </c>
      <c r="J9" s="56">
        <v>0.007</v>
      </c>
      <c r="K9" s="56">
        <v>0.008</v>
      </c>
      <c r="L9" s="56">
        <v>0.009</v>
      </c>
      <c r="M9" s="56">
        <v>0.009</v>
      </c>
      <c r="N9" s="73"/>
    </row>
    <row r="10" spans="1:14" ht="12.75">
      <c r="A10" s="5" t="s">
        <v>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73"/>
    </row>
    <row r="11" spans="1:14" ht="26.25">
      <c r="A11" s="6" t="s">
        <v>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73"/>
    </row>
    <row r="12" spans="1:14" ht="29.25" customHeight="1">
      <c r="A12" s="6" t="s">
        <v>25</v>
      </c>
      <c r="B12" s="19">
        <f>SUM(B6:B11)</f>
        <v>317.3</v>
      </c>
      <c r="C12" s="19">
        <f>SUM(C6:C11)</f>
        <v>315.39</v>
      </c>
      <c r="D12" s="19">
        <f>SUM(D6:D11)</f>
        <v>312.812</v>
      </c>
      <c r="E12" s="19">
        <f>SUM(E6:E11)</f>
        <v>299.1480000000001</v>
      </c>
      <c r="F12" s="19">
        <f>SUM(F6:F11)</f>
        <v>292.45</v>
      </c>
      <c r="G12" s="19">
        <f aca="true" t="shared" si="1" ref="G12:M12">SUM(G6:G11)</f>
        <v>285.158</v>
      </c>
      <c r="H12" s="19">
        <f t="shared" si="1"/>
        <v>285.71500000000003</v>
      </c>
      <c r="I12" s="19">
        <f t="shared" si="1"/>
        <v>292.871</v>
      </c>
      <c r="J12" s="19">
        <f t="shared" si="1"/>
        <v>299.06</v>
      </c>
      <c r="K12" s="19">
        <f t="shared" si="1"/>
        <v>309.266</v>
      </c>
      <c r="L12" s="19">
        <f t="shared" si="1"/>
        <v>312.58200000000005</v>
      </c>
      <c r="M12" s="19">
        <f t="shared" si="1"/>
        <v>320.87300000000005</v>
      </c>
      <c r="N12" s="73"/>
    </row>
    <row r="13" spans="1:14" ht="29.25" customHeight="1">
      <c r="A13" s="74" t="s">
        <v>28</v>
      </c>
      <c r="B13" s="7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73"/>
    </row>
    <row r="14" spans="1:14" ht="12.75">
      <c r="A14" s="4" t="s">
        <v>2</v>
      </c>
      <c r="B14" s="29">
        <f>SUM(B15:B19)</f>
        <v>0.338</v>
      </c>
      <c r="C14" s="29">
        <f>SUM(C15:C19)</f>
        <v>0.585</v>
      </c>
      <c r="D14" s="29">
        <f>SUM(D15:D19)</f>
        <v>0.625</v>
      </c>
      <c r="E14" s="29">
        <f>SUM(E15:E19)</f>
        <v>0.66</v>
      </c>
      <c r="F14" s="29">
        <f>SUM(F15:F19)</f>
        <v>0.8130000000000001</v>
      </c>
      <c r="G14" s="29">
        <f aca="true" t="shared" si="2" ref="G14:M14">SUM(G15:G19)</f>
        <v>0.708</v>
      </c>
      <c r="H14" s="29">
        <f t="shared" si="2"/>
        <v>0.687</v>
      </c>
      <c r="I14" s="29">
        <f t="shared" si="2"/>
        <v>0.5670000000000001</v>
      </c>
      <c r="J14" s="29">
        <f t="shared" si="2"/>
        <v>0.5840000000000001</v>
      </c>
      <c r="K14" s="29">
        <f t="shared" si="2"/>
        <v>0.628</v>
      </c>
      <c r="L14" s="29">
        <f t="shared" si="2"/>
        <v>0.6960000000000001</v>
      </c>
      <c r="M14" s="29">
        <f t="shared" si="2"/>
        <v>0.7410000000000001</v>
      </c>
      <c r="N14" s="73"/>
    </row>
    <row r="15" spans="1:14" ht="12.75">
      <c r="A15" s="5" t="s">
        <v>3</v>
      </c>
      <c r="B15" s="28">
        <v>0</v>
      </c>
      <c r="C15" s="21">
        <v>0</v>
      </c>
      <c r="D15" s="21">
        <v>0</v>
      </c>
      <c r="E15" s="21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73"/>
    </row>
    <row r="16" spans="1:14" ht="12.75">
      <c r="A16" s="5" t="s">
        <v>4</v>
      </c>
      <c r="B16" s="28">
        <v>0</v>
      </c>
      <c r="C16" s="21">
        <v>0</v>
      </c>
      <c r="D16" s="21">
        <v>0</v>
      </c>
      <c r="E16" s="28">
        <v>0</v>
      </c>
      <c r="F16" s="33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73"/>
    </row>
    <row r="17" spans="1:15" ht="12.75">
      <c r="A17" s="5" t="s">
        <v>5</v>
      </c>
      <c r="B17" s="56">
        <v>0.333</v>
      </c>
      <c r="C17" s="56">
        <v>0.58</v>
      </c>
      <c r="D17" s="56">
        <v>0.62</v>
      </c>
      <c r="E17" s="56">
        <v>0.657</v>
      </c>
      <c r="F17" s="56">
        <v>0.808</v>
      </c>
      <c r="G17" s="56">
        <v>0.703</v>
      </c>
      <c r="H17" s="56">
        <v>0.68</v>
      </c>
      <c r="I17" s="56">
        <v>0.56</v>
      </c>
      <c r="J17" s="56">
        <v>0.5770000000000001</v>
      </c>
      <c r="K17" s="56">
        <v>0.619</v>
      </c>
      <c r="L17" s="56">
        <v>0.686</v>
      </c>
      <c r="M17" s="56">
        <v>0.7300000000000001</v>
      </c>
      <c r="N17" s="73"/>
      <c r="O17" s="49"/>
    </row>
    <row r="18" spans="1:14" ht="12.75">
      <c r="A18" s="5" t="s">
        <v>6</v>
      </c>
      <c r="B18" s="55">
        <v>0.005</v>
      </c>
      <c r="C18" s="56">
        <v>0.005</v>
      </c>
      <c r="D18" s="56">
        <v>0.005</v>
      </c>
      <c r="E18" s="55">
        <v>0.003</v>
      </c>
      <c r="F18" s="55">
        <v>0.005</v>
      </c>
      <c r="G18" s="56">
        <v>0.005</v>
      </c>
      <c r="H18" s="56">
        <v>0.007</v>
      </c>
      <c r="I18" s="56">
        <v>0.007</v>
      </c>
      <c r="J18" s="56">
        <v>0.007</v>
      </c>
      <c r="K18" s="56">
        <v>0.009000000000000001</v>
      </c>
      <c r="L18" s="56">
        <v>0.01</v>
      </c>
      <c r="M18" s="56">
        <v>0.011</v>
      </c>
      <c r="N18" s="73"/>
    </row>
    <row r="19" spans="1:14" ht="12.75">
      <c r="A19" s="5" t="s">
        <v>9</v>
      </c>
      <c r="B19" s="28">
        <v>0</v>
      </c>
      <c r="C19" s="21">
        <v>0</v>
      </c>
      <c r="D19" s="21">
        <v>0</v>
      </c>
      <c r="E19" s="28">
        <v>0</v>
      </c>
      <c r="F19" s="33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73"/>
    </row>
    <row r="20" spans="1:14" ht="26.25" customHeight="1">
      <c r="A20" s="6" t="s">
        <v>8</v>
      </c>
      <c r="B20" s="29">
        <v>0</v>
      </c>
      <c r="C20" s="19">
        <v>0</v>
      </c>
      <c r="D20" s="19">
        <v>0</v>
      </c>
      <c r="E20" s="29">
        <v>0</v>
      </c>
      <c r="F20" s="2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73"/>
    </row>
    <row r="21" spans="1:14" ht="26.25">
      <c r="A21" s="6" t="s">
        <v>27</v>
      </c>
      <c r="B21" s="55">
        <f>SUM(B15:B20)</f>
        <v>0.338</v>
      </c>
      <c r="C21" s="55">
        <f>SUM(C15:C20)</f>
        <v>0.585</v>
      </c>
      <c r="D21" s="55">
        <f>SUM(D15:D20)</f>
        <v>0.625</v>
      </c>
      <c r="E21" s="55">
        <f>SUM(E15:E20)</f>
        <v>0.66</v>
      </c>
      <c r="F21" s="55">
        <f>SUM(F15:F20)</f>
        <v>0.8130000000000001</v>
      </c>
      <c r="G21" s="55">
        <f aca="true" t="shared" si="3" ref="G21:M21">SUM(G15:G20)</f>
        <v>0.708</v>
      </c>
      <c r="H21" s="55">
        <f t="shared" si="3"/>
        <v>0.687</v>
      </c>
      <c r="I21" s="55">
        <f t="shared" si="3"/>
        <v>0.5670000000000001</v>
      </c>
      <c r="J21" s="55">
        <f t="shared" si="3"/>
        <v>0.5840000000000001</v>
      </c>
      <c r="K21" s="55">
        <f t="shared" si="3"/>
        <v>0.628</v>
      </c>
      <c r="L21" s="55">
        <f t="shared" si="3"/>
        <v>0.6960000000000001</v>
      </c>
      <c r="M21" s="55">
        <f t="shared" si="3"/>
        <v>0.7410000000000001</v>
      </c>
      <c r="N21" s="50"/>
    </row>
    <row r="22" spans="1:14" ht="26.25">
      <c r="A22" s="7" t="s">
        <v>23</v>
      </c>
      <c r="B22" s="24">
        <f>B12+B21</f>
        <v>317.63800000000003</v>
      </c>
      <c r="C22" s="24">
        <f>C12+C21</f>
        <v>315.97499999999997</v>
      </c>
      <c r="D22" s="24">
        <f>D12+D21</f>
        <v>313.437</v>
      </c>
      <c r="E22" s="24">
        <f>E12+E21</f>
        <v>299.8080000000001</v>
      </c>
      <c r="F22" s="24">
        <f>F12+F21</f>
        <v>293.263</v>
      </c>
      <c r="G22" s="24">
        <f aca="true" t="shared" si="4" ref="G22:M22">G12+G21</f>
        <v>285.86600000000004</v>
      </c>
      <c r="H22" s="24">
        <f>H12+H21</f>
        <v>286.40200000000004</v>
      </c>
      <c r="I22" s="24">
        <f>I12+I21</f>
        <v>293.438</v>
      </c>
      <c r="J22" s="24">
        <f t="shared" si="4"/>
        <v>299.644</v>
      </c>
      <c r="K22" s="24">
        <f t="shared" si="4"/>
        <v>309.894</v>
      </c>
      <c r="L22" s="24">
        <f t="shared" si="4"/>
        <v>313.2780000000001</v>
      </c>
      <c r="M22" s="24">
        <f t="shared" si="4"/>
        <v>321.61400000000003</v>
      </c>
      <c r="N22" s="47"/>
    </row>
    <row r="23" spans="1:14" ht="18" customHeight="1">
      <c r="A23" s="8" t="s">
        <v>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>G11+G20</f>
        <v>0</v>
      </c>
      <c r="H23" s="25">
        <f aca="true" t="shared" si="5" ref="H23:M23">H11+H20</f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L23" s="25">
        <f t="shared" si="5"/>
        <v>0</v>
      </c>
      <c r="M23" s="25">
        <f t="shared" si="5"/>
        <v>0</v>
      </c>
      <c r="N23" s="48"/>
    </row>
    <row r="24" spans="1:8" ht="38.25" customHeight="1" hidden="1">
      <c r="A24" s="76" t="s">
        <v>12</v>
      </c>
      <c r="B24" s="76"/>
      <c r="C24" s="20"/>
      <c r="D24" s="36"/>
      <c r="F24" s="77" t="s">
        <v>11</v>
      </c>
      <c r="G24" s="77"/>
      <c r="H24" s="32"/>
    </row>
    <row r="25" spans="1:13" ht="31.5" customHeight="1">
      <c r="A25" s="34" t="s">
        <v>12</v>
      </c>
      <c r="B25" s="37"/>
      <c r="C25" s="71" t="s">
        <v>11</v>
      </c>
      <c r="D25" s="71"/>
      <c r="F25" s="34"/>
      <c r="M25" s="69"/>
    </row>
    <row r="26" spans="1:5" ht="15">
      <c r="A26" s="10"/>
      <c r="B26" s="12"/>
      <c r="C26" s="12"/>
      <c r="D26" s="12"/>
      <c r="E26" s="12"/>
    </row>
    <row r="27" spans="2:14" s="39" customFormat="1" ht="15"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</row>
    <row r="29" spans="2:6" ht="12.75">
      <c r="B29" s="11"/>
      <c r="C29" s="11"/>
      <c r="D29" s="11"/>
      <c r="E29" s="11"/>
      <c r="F29" s="42"/>
    </row>
    <row r="30" spans="2:14" ht="12.75">
      <c r="B30" s="11"/>
      <c r="C30" s="11"/>
      <c r="D30" s="11"/>
      <c r="E30" s="11"/>
      <c r="F30" s="43"/>
      <c r="G30" s="43"/>
      <c r="H30" s="43"/>
      <c r="I30" s="43"/>
      <c r="J30" s="43"/>
      <c r="K30" s="43"/>
      <c r="L30" s="11"/>
      <c r="M30" s="11"/>
      <c r="N30" s="11"/>
    </row>
    <row r="37" ht="12.75">
      <c r="L37" t="s">
        <v>16</v>
      </c>
    </row>
  </sheetData>
  <sheetProtection/>
  <mergeCells count="8">
    <mergeCell ref="A1:L1"/>
    <mergeCell ref="C25:D25"/>
    <mergeCell ref="A2:A3"/>
    <mergeCell ref="N6:N20"/>
    <mergeCell ref="A13:B13"/>
    <mergeCell ref="A24:B24"/>
    <mergeCell ref="F24:G24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8"/>
  <sheetViews>
    <sheetView tabSelected="1" view="pageBreakPreview" zoomScaleSheetLayoutView="10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4" width="16.50390625" style="0" hidden="1" customWidth="1"/>
    <col min="15" max="19" width="16.50390625" style="0" customWidth="1"/>
    <col min="23" max="23" width="15.00390625" style="0" bestFit="1" customWidth="1"/>
  </cols>
  <sheetData>
    <row r="1" spans="1:19" ht="34.5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6"/>
      <c r="S1" s="26"/>
    </row>
    <row r="3" spans="1:19" ht="12.75" customHeight="1">
      <c r="A3" s="72" t="s">
        <v>0</v>
      </c>
      <c r="B3" s="9" t="s">
        <v>32</v>
      </c>
      <c r="C3" s="9" t="s">
        <v>33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38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39</v>
      </c>
      <c r="P3" s="61" t="s">
        <v>40</v>
      </c>
      <c r="Q3" s="61" t="s">
        <v>41</v>
      </c>
      <c r="R3" s="61" t="s">
        <v>42</v>
      </c>
      <c r="S3" s="61" t="s">
        <v>43</v>
      </c>
    </row>
    <row r="4" spans="1:19" ht="26.25">
      <c r="A4" s="72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</row>
    <row r="5" spans="1:19" ht="28.5" customHeight="1">
      <c r="A5" s="74" t="s">
        <v>24</v>
      </c>
      <c r="B5" s="7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4" t="s">
        <v>2</v>
      </c>
      <c r="B6" s="19">
        <f aca="true" t="shared" si="0" ref="B6:G6">SUM(B7:B11)</f>
        <v>231733.11800000005</v>
      </c>
      <c r="C6" s="19">
        <f t="shared" si="0"/>
        <v>210798.33899999998</v>
      </c>
      <c r="D6" s="19">
        <f t="shared" si="0"/>
        <v>230283.33000000002</v>
      </c>
      <c r="E6" s="19">
        <f t="shared" si="0"/>
        <v>217953.78799999994</v>
      </c>
      <c r="F6" s="19">
        <f t="shared" si="0"/>
        <v>221305.41799999998</v>
      </c>
      <c r="G6" s="19">
        <f t="shared" si="0"/>
        <v>208995.494</v>
      </c>
      <c r="H6" s="19">
        <f>SUM(H7:H11)</f>
        <v>210477.71500000003</v>
      </c>
      <c r="I6" s="19">
        <f aca="true" t="shared" si="1" ref="I6:N6">SUM(I7:I11)</f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>SUM(O7:O11)</f>
        <v>217325.03699999998</v>
      </c>
      <c r="P6" s="19">
        <f>SUM(P7:P11)</f>
        <v>212132.83299999998</v>
      </c>
      <c r="Q6" s="19">
        <f>SUM(Q7:Q11)</f>
        <v>224734.336</v>
      </c>
      <c r="R6" s="19">
        <f>SUM(R7:R11)</f>
        <v>222426.651</v>
      </c>
      <c r="S6" s="19">
        <f>SUM(S7:S11)</f>
        <v>237694.36599999998</v>
      </c>
    </row>
    <row r="7" spans="1:19" ht="12.75">
      <c r="A7" s="5" t="s">
        <v>3</v>
      </c>
      <c r="B7" s="56">
        <v>229677.461</v>
      </c>
      <c r="C7" s="55">
        <v>208819.886</v>
      </c>
      <c r="D7" s="56">
        <v>228503.256</v>
      </c>
      <c r="E7" s="56">
        <v>215993.686</v>
      </c>
      <c r="F7" s="56">
        <v>219700.449</v>
      </c>
      <c r="G7" s="55">
        <v>207546.309</v>
      </c>
      <c r="H7" s="56">
        <v>209259.317</v>
      </c>
      <c r="I7" s="56"/>
      <c r="J7" s="56"/>
      <c r="K7" s="56"/>
      <c r="L7" s="56"/>
      <c r="M7" s="56"/>
      <c r="N7" s="56"/>
      <c r="O7" s="56">
        <v>216058.63</v>
      </c>
      <c r="P7" s="56">
        <v>210738.866</v>
      </c>
      <c r="Q7" s="56">
        <v>223183.5</v>
      </c>
      <c r="R7" s="56">
        <v>220533.054</v>
      </c>
      <c r="S7" s="56">
        <v>235516.973</v>
      </c>
    </row>
    <row r="8" spans="1:19" ht="12.75">
      <c r="A8" s="5" t="s">
        <v>4</v>
      </c>
      <c r="B8" s="56">
        <v>323.6</v>
      </c>
      <c r="C8" s="55">
        <v>285.899</v>
      </c>
      <c r="D8" s="56">
        <v>310.78</v>
      </c>
      <c r="E8" s="56">
        <v>298.683</v>
      </c>
      <c r="F8" s="56">
        <v>322.313</v>
      </c>
      <c r="G8" s="55">
        <v>297.926</v>
      </c>
      <c r="H8" s="56">
        <v>252.154</v>
      </c>
      <c r="I8" s="56"/>
      <c r="J8" s="56"/>
      <c r="K8" s="56"/>
      <c r="L8" s="56"/>
      <c r="M8" s="56"/>
      <c r="N8" s="56"/>
      <c r="O8" s="56">
        <v>250.629</v>
      </c>
      <c r="P8" s="56">
        <v>280.835</v>
      </c>
      <c r="Q8" s="56">
        <v>353.356</v>
      </c>
      <c r="R8" s="56">
        <v>414.727</v>
      </c>
      <c r="S8" s="56">
        <v>471.166</v>
      </c>
    </row>
    <row r="9" spans="1:19" ht="12.75">
      <c r="A9" s="5" t="s">
        <v>5</v>
      </c>
      <c r="B9" s="56">
        <v>1408.157</v>
      </c>
      <c r="C9" s="55">
        <v>1342.232</v>
      </c>
      <c r="D9" s="56">
        <v>1197.95</v>
      </c>
      <c r="E9" s="56">
        <v>1185.879</v>
      </c>
      <c r="F9" s="56">
        <v>986.126</v>
      </c>
      <c r="G9" s="55">
        <v>871.275</v>
      </c>
      <c r="H9" s="56">
        <v>800.902</v>
      </c>
      <c r="I9" s="56"/>
      <c r="J9" s="56"/>
      <c r="K9" s="56"/>
      <c r="L9" s="56"/>
      <c r="M9" s="56"/>
      <c r="N9" s="56"/>
      <c r="O9" s="56">
        <v>834.368</v>
      </c>
      <c r="P9" s="56">
        <v>886.129</v>
      </c>
      <c r="Q9" s="56">
        <v>947.6129999999999</v>
      </c>
      <c r="R9" s="56">
        <v>1190.201</v>
      </c>
      <c r="S9" s="56">
        <v>1348.9189999999999</v>
      </c>
    </row>
    <row r="10" spans="1:19" ht="12.75">
      <c r="A10" s="5" t="s">
        <v>6</v>
      </c>
      <c r="B10" s="56">
        <v>178.01</v>
      </c>
      <c r="C10" s="55">
        <v>218.821</v>
      </c>
      <c r="D10" s="56">
        <v>139.967</v>
      </c>
      <c r="E10" s="56">
        <v>352.08</v>
      </c>
      <c r="F10" s="56">
        <v>186.47</v>
      </c>
      <c r="G10" s="55">
        <v>174.731</v>
      </c>
      <c r="H10" s="56">
        <v>78.908</v>
      </c>
      <c r="I10" s="56"/>
      <c r="J10" s="56"/>
      <c r="K10" s="56"/>
      <c r="L10" s="56"/>
      <c r="M10" s="56"/>
      <c r="N10" s="56"/>
      <c r="O10" s="56">
        <v>82.207</v>
      </c>
      <c r="P10" s="56">
        <v>115.018</v>
      </c>
      <c r="Q10" s="56">
        <v>133.524</v>
      </c>
      <c r="R10" s="56">
        <v>159.071</v>
      </c>
      <c r="S10" s="56">
        <v>211.94600000000003</v>
      </c>
    </row>
    <row r="11" spans="1:20" ht="12.75">
      <c r="A11" s="5" t="s">
        <v>9</v>
      </c>
      <c r="B11" s="55">
        <v>145.89</v>
      </c>
      <c r="C11" s="55">
        <v>131.501</v>
      </c>
      <c r="D11" s="55">
        <v>131.377</v>
      </c>
      <c r="E11" s="55">
        <v>123.46</v>
      </c>
      <c r="F11" s="55">
        <v>110.06</v>
      </c>
      <c r="G11" s="55">
        <v>105.253</v>
      </c>
      <c r="H11" s="56">
        <v>86.434</v>
      </c>
      <c r="I11" s="56"/>
      <c r="J11" s="56"/>
      <c r="K11" s="56"/>
      <c r="L11" s="56"/>
      <c r="M11" s="56"/>
      <c r="N11" s="56"/>
      <c r="O11" s="55">
        <v>99.203</v>
      </c>
      <c r="P11" s="55">
        <v>111.985</v>
      </c>
      <c r="Q11" s="55">
        <v>116.343</v>
      </c>
      <c r="R11" s="55">
        <v>129.598</v>
      </c>
      <c r="S11" s="55">
        <v>145.362</v>
      </c>
      <c r="T11" t="s">
        <v>30</v>
      </c>
    </row>
    <row r="12" spans="1:19" ht="26.25">
      <c r="A12" s="6" t="s">
        <v>8</v>
      </c>
      <c r="B12" s="19">
        <v>0.338</v>
      </c>
      <c r="C12" s="19">
        <v>0.335</v>
      </c>
      <c r="D12" s="19">
        <v>0.45</v>
      </c>
      <c r="E12" s="19">
        <v>0.358</v>
      </c>
      <c r="F12" s="19">
        <v>0.318</v>
      </c>
      <c r="G12" s="19">
        <v>0.335</v>
      </c>
      <c r="H12" s="19">
        <v>0.33</v>
      </c>
      <c r="I12" s="19"/>
      <c r="J12" s="19"/>
      <c r="K12" s="19"/>
      <c r="L12" s="19"/>
      <c r="M12" s="19"/>
      <c r="N12" s="19"/>
      <c r="O12" s="19">
        <v>0.332</v>
      </c>
      <c r="P12" s="19">
        <v>0.282</v>
      </c>
      <c r="Q12" s="19">
        <v>0.305</v>
      </c>
      <c r="R12" s="19">
        <v>0.307</v>
      </c>
      <c r="S12" s="19">
        <v>1.143</v>
      </c>
    </row>
    <row r="13" spans="1:23" ht="26.25">
      <c r="A13" s="6" t="s">
        <v>25</v>
      </c>
      <c r="B13" s="19">
        <f aca="true" t="shared" si="2" ref="B13:G13">SUM(B7:B12)</f>
        <v>231733.45600000003</v>
      </c>
      <c r="C13" s="19">
        <f t="shared" si="2"/>
        <v>210798.67399999997</v>
      </c>
      <c r="D13" s="19">
        <f t="shared" si="2"/>
        <v>230283.78000000003</v>
      </c>
      <c r="E13" s="19">
        <f t="shared" si="2"/>
        <v>217954.14599999995</v>
      </c>
      <c r="F13" s="19">
        <f t="shared" si="2"/>
        <v>221305.73599999998</v>
      </c>
      <c r="G13" s="19">
        <f t="shared" si="2"/>
        <v>208995.829</v>
      </c>
      <c r="H13" s="19">
        <f aca="true" t="shared" si="3" ref="H13:N13">SUM(H7:H12)</f>
        <v>210478.045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>SUM(O7:O12)</f>
        <v>217325.36899999998</v>
      </c>
      <c r="P13" s="19">
        <f>SUM(P7:P12)</f>
        <v>212133.115</v>
      </c>
      <c r="Q13" s="19">
        <f>SUM(Q7:Q12)</f>
        <v>224734.641</v>
      </c>
      <c r="R13" s="19">
        <f>SUM(R7:R12)</f>
        <v>222426.958</v>
      </c>
      <c r="S13" s="19">
        <f>SUM(S7:S12)</f>
        <v>237695.509</v>
      </c>
      <c r="W13" s="16"/>
    </row>
    <row r="14" spans="1:19" ht="29.25" customHeight="1">
      <c r="A14" s="74" t="s">
        <v>28</v>
      </c>
      <c r="B14" s="7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.75">
      <c r="A15" s="4" t="s">
        <v>2</v>
      </c>
      <c r="B15" s="29">
        <f aca="true" t="shared" si="4" ref="B15:G15">SUM(B16:B20)</f>
        <v>7360.492</v>
      </c>
      <c r="C15" s="29">
        <f t="shared" si="4"/>
        <v>5575.963000000001</v>
      </c>
      <c r="D15" s="29">
        <f t="shared" si="4"/>
        <v>6776.288</v>
      </c>
      <c r="E15" s="29">
        <f t="shared" si="4"/>
        <v>5161.75</v>
      </c>
      <c r="F15" s="29">
        <f t="shared" si="4"/>
        <v>4893.878000000001</v>
      </c>
      <c r="G15" s="29">
        <f t="shared" si="4"/>
        <v>3752.592</v>
      </c>
      <c r="H15" s="29">
        <f aca="true" t="shared" si="5" ref="H15:N15">SUM(H16:H20)</f>
        <v>3979.616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>SUM(O16:O20)</f>
        <v>4275.671</v>
      </c>
      <c r="P15" s="29">
        <f>SUM(P16:P20)</f>
        <v>3988.363</v>
      </c>
      <c r="Q15" s="29">
        <f>SUM(Q16:Q20)</f>
        <v>5930.814</v>
      </c>
      <c r="R15" s="29">
        <f>SUM(R16:R20)</f>
        <v>6108.83</v>
      </c>
      <c r="S15" s="29">
        <f>SUM(S16:S20)</f>
        <v>6636.101</v>
      </c>
    </row>
    <row r="16" spans="1:19" ht="12.75">
      <c r="A16" s="5" t="s">
        <v>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7">
        <v>0</v>
      </c>
      <c r="I16" s="27"/>
      <c r="J16" s="27"/>
      <c r="K16" s="27"/>
      <c r="L16" s="27"/>
      <c r="M16" s="27"/>
      <c r="N16" s="27"/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5" t="s">
        <v>4</v>
      </c>
      <c r="B17" s="55">
        <v>142.139</v>
      </c>
      <c r="C17" s="55">
        <v>127.123</v>
      </c>
      <c r="D17" s="55">
        <v>109.226</v>
      </c>
      <c r="E17" s="55">
        <v>101.205</v>
      </c>
      <c r="F17" s="55">
        <v>56.567</v>
      </c>
      <c r="G17" s="55">
        <v>33.94</v>
      </c>
      <c r="H17" s="57">
        <v>0</v>
      </c>
      <c r="I17" s="58"/>
      <c r="J17" s="58"/>
      <c r="K17" s="58"/>
      <c r="L17" s="58"/>
      <c r="M17" s="58"/>
      <c r="N17" s="58"/>
      <c r="O17" s="57">
        <v>0</v>
      </c>
      <c r="P17" s="57">
        <v>0</v>
      </c>
      <c r="Q17" s="57">
        <v>0</v>
      </c>
      <c r="R17" s="57">
        <v>0</v>
      </c>
      <c r="S17" s="57">
        <v>0</v>
      </c>
    </row>
    <row r="18" spans="1:20" ht="12.75">
      <c r="A18" s="5" t="s">
        <v>5</v>
      </c>
      <c r="B18" s="55">
        <f>3432.067-99.357</f>
        <v>3332.71</v>
      </c>
      <c r="C18" s="55">
        <v>3049.719</v>
      </c>
      <c r="D18" s="55">
        <v>3065.748</v>
      </c>
      <c r="E18" s="55">
        <v>2728.634</v>
      </c>
      <c r="F18" s="55">
        <v>2557.232</v>
      </c>
      <c r="G18" s="55">
        <v>2062.232</v>
      </c>
      <c r="H18" s="55">
        <v>1779.086</v>
      </c>
      <c r="I18" s="56"/>
      <c r="J18" s="56"/>
      <c r="K18" s="56"/>
      <c r="L18" s="56"/>
      <c r="M18" s="56"/>
      <c r="N18" s="56"/>
      <c r="O18" s="55">
        <v>1859.915</v>
      </c>
      <c r="P18" s="55">
        <v>2233.487</v>
      </c>
      <c r="Q18" s="55">
        <v>2739.377</v>
      </c>
      <c r="R18" s="55">
        <v>2975.546</v>
      </c>
      <c r="S18" s="55">
        <v>3313.697</v>
      </c>
      <c r="T18" t="s">
        <v>31</v>
      </c>
    </row>
    <row r="19" spans="1:19" ht="12.75">
      <c r="A19" s="5" t="s">
        <v>6</v>
      </c>
      <c r="B19" s="55">
        <v>2263.584</v>
      </c>
      <c r="C19" s="55">
        <v>2150.137</v>
      </c>
      <c r="D19" s="55">
        <v>1914.11</v>
      </c>
      <c r="E19" s="55">
        <v>1720.232</v>
      </c>
      <c r="F19" s="55">
        <v>1558.952</v>
      </c>
      <c r="G19" s="55">
        <v>1367.759</v>
      </c>
      <c r="H19" s="55">
        <v>1241.68</v>
      </c>
      <c r="I19" s="56"/>
      <c r="J19" s="56"/>
      <c r="K19" s="56"/>
      <c r="L19" s="56"/>
      <c r="M19" s="56"/>
      <c r="N19" s="56"/>
      <c r="O19" s="55">
        <v>1317.787</v>
      </c>
      <c r="P19" s="55">
        <v>1587.164</v>
      </c>
      <c r="Q19" s="55">
        <v>1866.47</v>
      </c>
      <c r="R19" s="55">
        <v>2165.377</v>
      </c>
      <c r="S19" s="55">
        <v>2300.213</v>
      </c>
    </row>
    <row r="20" spans="1:19" ht="12.75">
      <c r="A20" s="5" t="s">
        <v>9</v>
      </c>
      <c r="B20" s="55">
        <v>1622.059</v>
      </c>
      <c r="C20" s="55">
        <v>248.984</v>
      </c>
      <c r="D20" s="55">
        <v>1687.204</v>
      </c>
      <c r="E20" s="55">
        <v>611.679</v>
      </c>
      <c r="F20" s="55">
        <v>721.127</v>
      </c>
      <c r="G20" s="55">
        <v>288.661</v>
      </c>
      <c r="H20" s="55">
        <v>958.85</v>
      </c>
      <c r="I20" s="56"/>
      <c r="J20" s="56"/>
      <c r="K20" s="56"/>
      <c r="L20" s="56"/>
      <c r="M20" s="56"/>
      <c r="N20" s="56"/>
      <c r="O20" s="55">
        <v>1097.969</v>
      </c>
      <c r="P20" s="55">
        <v>167.712</v>
      </c>
      <c r="Q20" s="55">
        <v>1324.967</v>
      </c>
      <c r="R20" s="55">
        <v>967.907</v>
      </c>
      <c r="S20" s="55">
        <v>1022.191</v>
      </c>
    </row>
    <row r="21" spans="1:19" ht="26.25" customHeight="1">
      <c r="A21" s="6" t="s">
        <v>8</v>
      </c>
      <c r="B21" s="29">
        <v>4810.63</v>
      </c>
      <c r="C21" s="29">
        <v>5061.921</v>
      </c>
      <c r="D21" s="29">
        <v>4115.959</v>
      </c>
      <c r="E21" s="29">
        <v>4399.619</v>
      </c>
      <c r="F21" s="29">
        <v>3990.879</v>
      </c>
      <c r="G21" s="29">
        <v>4442.141</v>
      </c>
      <c r="H21" s="29">
        <v>3019.651</v>
      </c>
      <c r="I21" s="19"/>
      <c r="J21" s="19"/>
      <c r="K21" s="19"/>
      <c r="L21" s="19"/>
      <c r="M21" s="19"/>
      <c r="N21" s="19"/>
      <c r="O21" s="29">
        <v>3571.151</v>
      </c>
      <c r="P21" s="29">
        <v>5028.542</v>
      </c>
      <c r="Q21" s="29">
        <v>4092.96</v>
      </c>
      <c r="R21" s="29">
        <v>4710.642000000001</v>
      </c>
      <c r="S21" s="29">
        <v>5620.228</v>
      </c>
    </row>
    <row r="22" spans="1:19" ht="26.25">
      <c r="A22" s="6" t="s">
        <v>27</v>
      </c>
      <c r="B22" s="29">
        <f aca="true" t="shared" si="6" ref="B22:G22">SUM(B16:B21)</f>
        <v>12171.122</v>
      </c>
      <c r="C22" s="29">
        <f t="shared" si="6"/>
        <v>10637.884000000002</v>
      </c>
      <c r="D22" s="29">
        <f t="shared" si="6"/>
        <v>10892.247</v>
      </c>
      <c r="E22" s="29">
        <f t="shared" si="6"/>
        <v>9561.368999999999</v>
      </c>
      <c r="F22" s="29">
        <f t="shared" si="6"/>
        <v>8884.757000000001</v>
      </c>
      <c r="G22" s="29">
        <f t="shared" si="6"/>
        <v>8194.733</v>
      </c>
      <c r="H22" s="29">
        <f aca="true" t="shared" si="7" ref="H22:S22">SUM(H16:H21)</f>
        <v>6999.267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7"/>
        <v>7846.822</v>
      </c>
      <c r="P22" s="29">
        <f t="shared" si="7"/>
        <v>9016.905</v>
      </c>
      <c r="Q22" s="29">
        <f t="shared" si="7"/>
        <v>10023.774000000001</v>
      </c>
      <c r="R22" s="29">
        <f t="shared" si="7"/>
        <v>10819.472000000002</v>
      </c>
      <c r="S22" s="29">
        <f t="shared" si="7"/>
        <v>12256.329</v>
      </c>
    </row>
    <row r="23" spans="1:19" ht="12.75">
      <c r="A23" s="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4" t="s">
        <v>2</v>
      </c>
      <c r="B24" s="19">
        <f>SUM(B25:B29)</f>
        <v>1.83</v>
      </c>
      <c r="C24" s="19">
        <f>SUM(C25:C29)</f>
        <v>1.56</v>
      </c>
      <c r="D24" s="19">
        <f>SUM(D25:D29)</f>
        <v>1.61</v>
      </c>
      <c r="E24" s="19">
        <f>SUM(E25:E29)</f>
        <v>1.403</v>
      </c>
      <c r="F24" s="19">
        <f>SUM(F25:F29)</f>
        <v>1.415</v>
      </c>
      <c r="G24" s="19">
        <f aca="true" t="shared" si="8" ref="G24:N24">SUM(G25:G29)</f>
        <v>0.83</v>
      </c>
      <c r="H24" s="19">
        <f>SUM(H25:H29)</f>
        <v>0.375</v>
      </c>
      <c r="I24" s="19">
        <f t="shared" si="8"/>
        <v>0</v>
      </c>
      <c r="J24" s="19">
        <f t="shared" si="8"/>
        <v>0</v>
      </c>
      <c r="K24" s="19">
        <f t="shared" si="8"/>
        <v>0</v>
      </c>
      <c r="L24" s="19">
        <f t="shared" si="8"/>
        <v>0</v>
      </c>
      <c r="M24" s="19">
        <f t="shared" si="8"/>
        <v>0</v>
      </c>
      <c r="N24" s="19">
        <f t="shared" si="8"/>
        <v>0</v>
      </c>
      <c r="O24" s="19">
        <f>SUM(O25:O29)</f>
        <v>0.5122960000000003</v>
      </c>
      <c r="P24" s="19">
        <f>SUM(P25:P29)</f>
        <v>0.9399579999999987</v>
      </c>
      <c r="Q24" s="19">
        <f>SUM(Q25:Q29)</f>
        <v>1.4402700000000004</v>
      </c>
      <c r="R24" s="19">
        <f>SUM(R25:R29)</f>
        <v>2.589940000000002</v>
      </c>
      <c r="S24" s="19">
        <f>SUM(S25:S29)</f>
        <v>2.9771580000000033</v>
      </c>
    </row>
    <row r="25" spans="1:19" ht="12.75">
      <c r="A25" s="5" t="s">
        <v>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/>
      <c r="J25" s="21"/>
      <c r="K25" s="21"/>
      <c r="L25" s="21"/>
      <c r="M25" s="21"/>
      <c r="N25" s="21"/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ht="12.75">
      <c r="A26" s="5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/>
      <c r="J26" s="21"/>
      <c r="K26" s="21"/>
      <c r="L26" s="21"/>
      <c r="M26" s="21"/>
      <c r="N26" s="21"/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ht="12.75">
      <c r="A27" s="5" t="s">
        <v>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/>
      <c r="J27" s="21"/>
      <c r="K27" s="21"/>
      <c r="L27" s="21"/>
      <c r="M27" s="21"/>
      <c r="N27" s="21"/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1:19" ht="12.75">
      <c r="A28" s="5" t="s">
        <v>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/>
      <c r="J28" s="21"/>
      <c r="K28" s="21"/>
      <c r="L28" s="21"/>
      <c r="M28" s="21"/>
      <c r="N28" s="21"/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1:20" ht="12.75">
      <c r="A29" s="5" t="s">
        <v>9</v>
      </c>
      <c r="B29" s="56">
        <v>1.83</v>
      </c>
      <c r="C29" s="56">
        <v>1.56</v>
      </c>
      <c r="D29" s="59">
        <v>1.61</v>
      </c>
      <c r="E29" s="56">
        <v>1.403</v>
      </c>
      <c r="F29" s="56">
        <v>1.415</v>
      </c>
      <c r="G29" s="56">
        <v>0.83</v>
      </c>
      <c r="H29" s="56">
        <v>0.375</v>
      </c>
      <c r="I29" s="56"/>
      <c r="J29" s="56"/>
      <c r="K29" s="56"/>
      <c r="L29" s="56"/>
      <c r="M29" s="56"/>
      <c r="N29" s="56"/>
      <c r="O29" s="55">
        <v>0.5122960000000003</v>
      </c>
      <c r="P29" s="56">
        <v>0.9399579999999987</v>
      </c>
      <c r="Q29" s="56">
        <v>1.4402700000000004</v>
      </c>
      <c r="R29" s="56">
        <v>2.589940000000002</v>
      </c>
      <c r="S29" s="56">
        <v>2.9771580000000033</v>
      </c>
      <c r="T29" t="s">
        <v>29</v>
      </c>
    </row>
    <row r="30" spans="1:19" ht="26.25">
      <c r="A30" s="6" t="s">
        <v>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/>
      <c r="J30" s="19"/>
      <c r="K30" s="19"/>
      <c r="L30" s="19"/>
      <c r="M30" s="19"/>
      <c r="N30" s="19"/>
      <c r="O30" s="19">
        <v>0</v>
      </c>
      <c r="P30" s="19">
        <v>0</v>
      </c>
      <c r="Q30" s="19">
        <v>0</v>
      </c>
      <c r="R30" s="19">
        <v>0</v>
      </c>
      <c r="S30" s="19">
        <v>0</v>
      </c>
    </row>
    <row r="31" spans="1:19" ht="12.75">
      <c r="A31" s="6" t="s">
        <v>14</v>
      </c>
      <c r="B31" s="19">
        <f aca="true" t="shared" si="9" ref="B31:S31">SUM(B25:B30)</f>
        <v>1.83</v>
      </c>
      <c r="C31" s="19">
        <f t="shared" si="9"/>
        <v>1.56</v>
      </c>
      <c r="D31" s="19">
        <f t="shared" si="9"/>
        <v>1.61</v>
      </c>
      <c r="E31" s="19">
        <f t="shared" si="9"/>
        <v>1.403</v>
      </c>
      <c r="F31" s="19">
        <f t="shared" si="9"/>
        <v>1.415</v>
      </c>
      <c r="G31" s="19">
        <f t="shared" si="9"/>
        <v>0.83</v>
      </c>
      <c r="H31" s="19">
        <f t="shared" si="9"/>
        <v>0.375</v>
      </c>
      <c r="I31" s="19">
        <f t="shared" si="9"/>
        <v>0</v>
      </c>
      <c r="J31" s="19">
        <f t="shared" si="9"/>
        <v>0</v>
      </c>
      <c r="K31" s="19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0.5122960000000003</v>
      </c>
      <c r="P31" s="19">
        <f t="shared" si="9"/>
        <v>0.9399579999999987</v>
      </c>
      <c r="Q31" s="19">
        <f t="shared" si="9"/>
        <v>1.4402700000000004</v>
      </c>
      <c r="R31" s="19">
        <f t="shared" si="9"/>
        <v>2.589940000000002</v>
      </c>
      <c r="S31" s="19">
        <f t="shared" si="9"/>
        <v>2.9771580000000033</v>
      </c>
    </row>
    <row r="32" spans="1:19" ht="12.75">
      <c r="A32" s="7" t="s">
        <v>15</v>
      </c>
      <c r="B32" s="24">
        <f>B13+B22+B31</f>
        <v>243906.40800000002</v>
      </c>
      <c r="C32" s="24">
        <f>C13+C22+C31</f>
        <v>221438.11799999996</v>
      </c>
      <c r="D32" s="24">
        <f>D13+D22+D31</f>
        <v>241177.63700000002</v>
      </c>
      <c r="E32" s="24">
        <f>E13+E22+E31</f>
        <v>227516.91799999995</v>
      </c>
      <c r="F32" s="24">
        <f>F13+F22+F31</f>
        <v>230191.908</v>
      </c>
      <c r="G32" s="24">
        <f aca="true" t="shared" si="10" ref="G32:N32">G13+G22+G31</f>
        <v>217191.392</v>
      </c>
      <c r="H32" s="24">
        <f>H13+H22+H31</f>
        <v>217477.687</v>
      </c>
      <c r="I32" s="24">
        <f t="shared" si="10"/>
        <v>0</v>
      </c>
      <c r="J32" s="24">
        <f t="shared" si="10"/>
        <v>0</v>
      </c>
      <c r="K32" s="24">
        <f t="shared" si="10"/>
        <v>0</v>
      </c>
      <c r="L32" s="24">
        <f t="shared" si="10"/>
        <v>0</v>
      </c>
      <c r="M32" s="24">
        <f t="shared" si="10"/>
        <v>0</v>
      </c>
      <c r="N32" s="24">
        <f t="shared" si="10"/>
        <v>0</v>
      </c>
      <c r="O32" s="24">
        <f>O13+O22+O31</f>
        <v>225172.703296</v>
      </c>
      <c r="P32" s="24">
        <f>P13+P22+P31</f>
        <v>221150.959958</v>
      </c>
      <c r="Q32" s="24">
        <f>Q13+Q22+Q31</f>
        <v>234759.85527</v>
      </c>
      <c r="R32" s="24">
        <f>R13+R22+R31</f>
        <v>233249.01994000003</v>
      </c>
      <c r="S32" s="24">
        <f>S13+S22+S31</f>
        <v>249954.81515799998</v>
      </c>
    </row>
    <row r="33" spans="1:19" ht="12.75">
      <c r="A33" s="8" t="s">
        <v>7</v>
      </c>
      <c r="B33" s="25">
        <f>B12+B21</f>
        <v>4810.968</v>
      </c>
      <c r="C33" s="25">
        <f>C12+C21</f>
        <v>5062.256</v>
      </c>
      <c r="D33" s="25">
        <f>D12+D21</f>
        <v>4116.409</v>
      </c>
      <c r="E33" s="25">
        <f>E12+E21</f>
        <v>4399.977</v>
      </c>
      <c r="F33" s="25">
        <f>F12+F21</f>
        <v>3991.197</v>
      </c>
      <c r="G33" s="25">
        <f aca="true" t="shared" si="11" ref="G33:N33">G12+G21</f>
        <v>4442.476</v>
      </c>
      <c r="H33" s="25">
        <f>H12+H21</f>
        <v>3019.9809999999998</v>
      </c>
      <c r="I33" s="25">
        <f t="shared" si="11"/>
        <v>0</v>
      </c>
      <c r="J33" s="25">
        <f t="shared" si="11"/>
        <v>0</v>
      </c>
      <c r="K33" s="25">
        <f t="shared" si="11"/>
        <v>0</v>
      </c>
      <c r="L33" s="25">
        <f t="shared" si="11"/>
        <v>0</v>
      </c>
      <c r="M33" s="25">
        <f t="shared" si="11"/>
        <v>0</v>
      </c>
      <c r="N33" s="25">
        <f t="shared" si="11"/>
        <v>0</v>
      </c>
      <c r="O33" s="25">
        <f>O12+O21</f>
        <v>3571.4829999999997</v>
      </c>
      <c r="P33" s="25">
        <f>P12+P21</f>
        <v>5028.8240000000005</v>
      </c>
      <c r="Q33" s="25">
        <f>Q12+Q21</f>
        <v>4093.265</v>
      </c>
      <c r="R33" s="25">
        <f>R12+R21</f>
        <v>4710.9490000000005</v>
      </c>
      <c r="S33" s="25">
        <f>S12+S21</f>
        <v>5621.371</v>
      </c>
    </row>
    <row r="34" spans="1:19" ht="35.25" customHeight="1">
      <c r="A34" s="22" t="s">
        <v>12</v>
      </c>
      <c r="B34" s="35"/>
      <c r="C34" s="38" t="s">
        <v>11</v>
      </c>
      <c r="D34" s="53"/>
      <c r="F34" s="18"/>
      <c r="G34" s="22"/>
      <c r="H34" s="2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69"/>
    </row>
    <row r="35" spans="1:8" ht="33" customHeight="1" hidden="1">
      <c r="A35" s="76" t="s">
        <v>12</v>
      </c>
      <c r="B35" s="76"/>
      <c r="C35" s="20"/>
      <c r="D35" s="17"/>
      <c r="F35" s="77" t="s">
        <v>11</v>
      </c>
      <c r="G35" s="77"/>
      <c r="H35" s="77"/>
    </row>
    <row r="36" spans="1:19" ht="13.5" thickBot="1">
      <c r="A36" s="30"/>
      <c r="P36" s="67" t="s">
        <v>45</v>
      </c>
      <c r="Q36" s="67" t="s">
        <v>45</v>
      </c>
      <c r="R36" s="67" t="s">
        <v>45</v>
      </c>
      <c r="S36" s="67" t="s">
        <v>45</v>
      </c>
    </row>
    <row r="37" spans="1:19" ht="15">
      <c r="A37" s="10"/>
      <c r="B37" s="12"/>
      <c r="C37" s="12"/>
      <c r="D37" s="12"/>
      <c r="E37" s="12"/>
      <c r="F37" s="12">
        <v>230191908</v>
      </c>
      <c r="G37" s="12">
        <v>217191392</v>
      </c>
      <c r="H37" s="12"/>
      <c r="I37" s="12"/>
      <c r="J37" s="12"/>
      <c r="K37" s="12"/>
      <c r="L37" s="12"/>
      <c r="M37" s="12"/>
      <c r="N37" s="31"/>
      <c r="O37" s="54">
        <v>99.20299999997951</v>
      </c>
      <c r="P37" s="64">
        <v>111.98499999998603</v>
      </c>
      <c r="Q37" s="64">
        <v>116.34299999999348</v>
      </c>
      <c r="R37" s="64">
        <v>129.59800000002724</v>
      </c>
      <c r="S37" s="64">
        <v>145.3619999999937</v>
      </c>
    </row>
    <row r="38" spans="1:19" ht="15">
      <c r="A38" s="52"/>
      <c r="B38" s="51"/>
      <c r="C38" s="51"/>
      <c r="D38" s="13"/>
      <c r="E38" s="13"/>
      <c r="F38" s="13"/>
      <c r="G38" s="51"/>
      <c r="H38" s="13"/>
      <c r="I38" s="13"/>
      <c r="J38" s="13"/>
      <c r="K38" s="13"/>
      <c r="L38" s="13"/>
      <c r="M38" s="13"/>
      <c r="N38" s="13"/>
      <c r="O38" s="54">
        <v>99.203</v>
      </c>
      <c r="P38" s="65">
        <v>111.985</v>
      </c>
      <c r="Q38" s="65">
        <v>116.343</v>
      </c>
      <c r="R38" s="65">
        <v>129.598</v>
      </c>
      <c r="S38" s="65">
        <v>145.362</v>
      </c>
    </row>
    <row r="39" spans="1:19" ht="13.5" thickBot="1">
      <c r="A39" s="52"/>
      <c r="B39" s="16"/>
      <c r="C39" s="16"/>
      <c r="G39" s="16"/>
      <c r="H39" s="16"/>
      <c r="I39" s="16"/>
      <c r="J39" s="16"/>
      <c r="K39" s="16"/>
      <c r="L39" s="16"/>
      <c r="M39" s="16"/>
      <c r="N39" s="16"/>
      <c r="O39" s="62">
        <f>O37-O38</f>
        <v>-2.049205249932129E-11</v>
      </c>
      <c r="P39" s="66">
        <f>P37-P38</f>
        <v>-1.396927018504357E-11</v>
      </c>
      <c r="Q39" s="66">
        <f>Q37-Q38</f>
        <v>-6.52278231427772E-12</v>
      </c>
      <c r="R39" s="66">
        <f>R37-R38</f>
        <v>2.722799763432704E-11</v>
      </c>
      <c r="S39" s="66">
        <f>S37-S38</f>
        <v>-6.281197784119286E-12</v>
      </c>
    </row>
    <row r="40" spans="2:19" ht="12.75"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63">
        <v>221150.96</v>
      </c>
      <c r="Q40" s="63">
        <v>234759.855</v>
      </c>
      <c r="R40" s="63">
        <v>233249.02</v>
      </c>
      <c r="S40" s="63">
        <v>249954.815</v>
      </c>
    </row>
    <row r="41" spans="2:19" ht="13.5" thickBo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66">
        <f>P32-P40</f>
        <v>-4.199999966658652E-05</v>
      </c>
      <c r="Q41" s="66">
        <f>Q32-Q40</f>
        <v>0.0002699999895412475</v>
      </c>
      <c r="R41" s="66">
        <f>R32-R40</f>
        <v>-5.999996210448444E-05</v>
      </c>
      <c r="S41" s="66">
        <f>S32-S40</f>
        <v>0.00015799998072907329</v>
      </c>
    </row>
    <row r="42" spans="16:19" ht="12.75">
      <c r="P42" s="68" t="s">
        <v>44</v>
      </c>
      <c r="Q42" s="68" t="s">
        <v>44</v>
      </c>
      <c r="R42" s="68" t="s">
        <v>44</v>
      </c>
      <c r="S42" s="68" t="s">
        <v>44</v>
      </c>
    </row>
    <row r="44" ht="12.75">
      <c r="B44" s="11"/>
    </row>
    <row r="45" ht="12.75">
      <c r="F45" t="s">
        <v>16</v>
      </c>
    </row>
    <row r="46" spans="2:1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16</v>
      </c>
      <c r="N46" s="11"/>
      <c r="O46" s="11"/>
      <c r="P46" s="11"/>
      <c r="Q46" s="11"/>
      <c r="R46" s="11"/>
      <c r="S46" s="11"/>
    </row>
    <row r="48" ht="12.75">
      <c r="M48" t="s">
        <v>16</v>
      </c>
    </row>
  </sheetData>
  <sheetProtection/>
  <mergeCells count="6">
    <mergeCell ref="A1:Q1"/>
    <mergeCell ref="A3:A4"/>
    <mergeCell ref="A5:B5"/>
    <mergeCell ref="A14:B14"/>
    <mergeCell ref="A35:B35"/>
    <mergeCell ref="F35:H3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Л. Ю.</cp:lastModifiedBy>
  <cp:lastPrinted>2018-01-10T13:18:10Z</cp:lastPrinted>
  <dcterms:created xsi:type="dcterms:W3CDTF">2009-10-22T06:15:03Z</dcterms:created>
  <dcterms:modified xsi:type="dcterms:W3CDTF">2018-01-11T06:48:47Z</dcterms:modified>
  <cp:category/>
  <cp:version/>
  <cp:contentType/>
  <cp:contentStatus/>
</cp:coreProperties>
</file>