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460" activeTab="0"/>
  </bookViews>
  <sheets>
    <sheet name="стр.1_2" sheetId="1" r:id="rId1"/>
  </sheets>
  <definedNames>
    <definedName name="_xlnm.Print_Area" localSheetId="0">'стр.1_2'!$A$1:$CX$105</definedName>
  </definedNames>
  <calcPr fullCalcOnLoad="1"/>
</workbook>
</file>

<file path=xl/sharedStrings.xml><?xml version="1.0" encoding="utf-8"?>
<sst xmlns="http://schemas.openxmlformats.org/spreadsheetml/2006/main" count="254" uniqueCount="179">
  <si>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</si>
  <si>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</si>
  <si>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</si>
  <si>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</si>
  <si>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</si>
  <si>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</si>
  <si>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</si>
  <si>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</si>
  <si>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</si>
  <si>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</si>
  <si>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</si>
  <si>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</si>
  <si>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</si>
  <si>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</si>
  <si>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</si>
  <si>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</si>
  <si>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</si>
  <si>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</si>
  <si>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</si>
  <si>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На 31 декабря</t>
  </si>
  <si>
    <t>АКТИВ</t>
  </si>
  <si>
    <t>I. ВНЕОБОРОТНЫЕ АКТИВЫ</t>
  </si>
  <si>
    <t>Нематериальные активы</t>
  </si>
  <si>
    <t>Основные средства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</si>
  <si>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</si>
  <si>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</si>
  <si>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</si>
  <si>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</si>
  <si>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</si>
  <si>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</si>
  <si>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</si>
  <si>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</si>
  <si>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БАЛАНС</t>
  </si>
  <si>
    <t>ПАССИВ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</si>
  <si>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</si>
  <si>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</si>
  <si>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</si>
  <si>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</si>
  <si>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</si>
  <si>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</si>
  <si>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</si>
  <si>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</si>
  <si>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</si>
  <si>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</si>
  <si>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</si>
  <si>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</si>
  <si>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</si>
  <si>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</si>
  <si>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</si>
  <si>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</si>
  <si>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</si>
  <si>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1150</t>
  </si>
  <si>
    <t>1100</t>
  </si>
  <si>
    <t>1210</t>
  </si>
  <si>
    <t>1220</t>
  </si>
  <si>
    <t>1230</t>
  </si>
  <si>
    <t>1250</t>
  </si>
  <si>
    <t>1200</t>
  </si>
  <si>
    <t>1600</t>
  </si>
  <si>
    <t>1310</t>
  </si>
  <si>
    <t>1370</t>
  </si>
  <si>
    <t>1300</t>
  </si>
  <si>
    <t>1420</t>
  </si>
  <si>
    <t>1400</t>
  </si>
  <si>
    <t>1520</t>
  </si>
  <si>
    <t>1540</t>
  </si>
  <si>
    <t>1500</t>
  </si>
  <si>
    <t>1700</t>
  </si>
  <si>
    <t>1180</t>
  </si>
  <si>
    <t>1190</t>
  </si>
  <si>
    <t>Денежные средства и денежные эквиваленты</t>
  </si>
  <si>
    <t>Оценочные обязательства</t>
  </si>
  <si>
    <t>94322709</t>
  </si>
  <si>
    <t>5107910347</t>
  </si>
  <si>
    <t>16</t>
  </si>
  <si>
    <t>65</t>
  </si>
  <si>
    <t>384</t>
  </si>
  <si>
    <t>ООО "Арктик-энерго"</t>
  </si>
  <si>
    <t>частная /</t>
  </si>
  <si>
    <t>общество с ограниченной ответственностью</t>
  </si>
  <si>
    <t>Единица измерения: тыс. руб.</t>
  </si>
  <si>
    <t>184511, Российская Федерация, Мурманская область,</t>
  </si>
  <si>
    <t xml:space="preserve">Наименование показателя </t>
  </si>
  <si>
    <t>Поясне-
ния</t>
  </si>
  <si>
    <t>-</t>
  </si>
  <si>
    <t>в том числе:</t>
  </si>
  <si>
    <t>сырье, материалы и другие аналогичные ценности</t>
  </si>
  <si>
    <t>1211</t>
  </si>
  <si>
    <t>1214</t>
  </si>
  <si>
    <t>расходы будущих периодов</t>
  </si>
  <si>
    <t>Дебиторская задолженность (платежи по которой ожидаются в течение 12 месяцев после отчетной даты)</t>
  </si>
  <si>
    <t>1235</t>
  </si>
  <si>
    <t>1236</t>
  </si>
  <si>
    <t>1237</t>
  </si>
  <si>
    <t>1238</t>
  </si>
  <si>
    <t>из нее:</t>
  </si>
  <si>
    <t>покупатели и заказчики</t>
  </si>
  <si>
    <t>авансы выданные</t>
  </si>
  <si>
    <t>прочие дебиторы</t>
  </si>
  <si>
    <t>касса</t>
  </si>
  <si>
    <t>расчетные счета в рублях РФ</t>
  </si>
  <si>
    <t>1251</t>
  </si>
  <si>
    <t>1252</t>
  </si>
  <si>
    <t>1254</t>
  </si>
  <si>
    <t>нераспределенная прибыль (непокрытый убыток) отчетного года</t>
  </si>
  <si>
    <t>1371</t>
  </si>
  <si>
    <t>1521</t>
  </si>
  <si>
    <t>1522</t>
  </si>
  <si>
    <t>1523</t>
  </si>
  <si>
    <t>1524</t>
  </si>
  <si>
    <t>1525</t>
  </si>
  <si>
    <t>1527</t>
  </si>
  <si>
    <t>поставщики и подрядчики</t>
  </si>
  <si>
    <t>задолженность перед персоналом организации</t>
  </si>
  <si>
    <t>задолженность по налогам и сборам</t>
  </si>
  <si>
    <t>задолженность перед государственными внебюджетными фондами</t>
  </si>
  <si>
    <t>авансы полученные</t>
  </si>
  <si>
    <t>прочие кредиторы</t>
  </si>
  <si>
    <t>Н.В.Ульянова</t>
  </si>
  <si>
    <t>VI. СПРАВКА О СТОИМОСТИ ЧИСТЫХ АКТИВОВ</t>
  </si>
  <si>
    <t>Справка о стоимости чистых активов</t>
  </si>
  <si>
    <t>1800</t>
  </si>
  <si>
    <t>VII. СПРАВКА О НАЛИЧИИ ЦЕННОСТЕЙ, УЧИТЫВАЕМЫХ НА ЗАБАЛАНСОВЫХ СЧЕТАХ</t>
  </si>
  <si>
    <t>Арендованные основные средства</t>
  </si>
  <si>
    <t>1910</t>
  </si>
  <si>
    <t>1932</t>
  </si>
  <si>
    <t>1940</t>
  </si>
  <si>
    <t>1990</t>
  </si>
  <si>
    <t>Бланки строгой отчетности</t>
  </si>
  <si>
    <t>Спасанная в убыток задолженность неплатежеспособных дебиторов</t>
  </si>
  <si>
    <t>Нематериальные активы, полученные в пользование</t>
  </si>
  <si>
    <t>денежные эквиваленты и прочие денежные средства</t>
  </si>
  <si>
    <t>14</t>
  </si>
  <si>
    <t>(</t>
  </si>
  <si>
    <t>)</t>
  </si>
  <si>
    <t>III. КАПИТАЛ И РЕЗЕРВЫ</t>
  </si>
  <si>
    <t>город Мончегорск, улица Кольская, дом 6А</t>
  </si>
  <si>
    <t>Прочие оборотные активы</t>
  </si>
  <si>
    <t>1260</t>
  </si>
  <si>
    <t>Добавочный капитал (без переоценки)</t>
  </si>
  <si>
    <t>1350</t>
  </si>
  <si>
    <t>Финансовые вложения (за исключением денежных эквивалентов)</t>
  </si>
  <si>
    <t>займы, предоставленные организациям на срок менее 12 месяцев</t>
  </si>
  <si>
    <t>1240</t>
  </si>
  <si>
    <t>1241</t>
  </si>
  <si>
    <t>О.А.Каменкова</t>
  </si>
  <si>
    <t>15</t>
  </si>
  <si>
    <t>1450</t>
  </si>
  <si>
    <t>Прочие обязательства</t>
  </si>
  <si>
    <t>КОНТРОЛЬ БАЛАНСА</t>
  </si>
  <si>
    <t>незавершенное строительство и неоконченные операции по приобретению основных средств</t>
  </si>
  <si>
    <t>1191</t>
  </si>
  <si>
    <t>1231</t>
  </si>
  <si>
    <t>1232</t>
  </si>
  <si>
    <t>1233</t>
  </si>
  <si>
    <t>1234</t>
  </si>
  <si>
    <t>Дебиторская задолженность (платежи по которой ожидаются более чем через 12 месяцев после отчетной даты)</t>
  </si>
  <si>
    <t>2.2</t>
  </si>
  <si>
    <t>2.3</t>
  </si>
  <si>
    <t>12300</t>
  </si>
  <si>
    <t>2016</t>
  </si>
  <si>
    <t>35.14</t>
  </si>
  <si>
    <t>Торговля электроэнергией</t>
  </si>
  <si>
    <r>
      <t xml:space="preserve">на </t>
    </r>
    <r>
      <rPr>
        <b/>
        <u val="single"/>
        <sz val="11"/>
        <rFont val="Arial"/>
        <family val="2"/>
      </rPr>
      <t>31 декабря  2016</t>
    </r>
    <r>
      <rPr>
        <b/>
        <sz val="11"/>
        <rFont val="Arial"/>
        <family val="2"/>
      </rPr>
      <t xml:space="preserve"> г.</t>
    </r>
  </si>
  <si>
    <t>31</t>
  </si>
  <si>
    <t>12</t>
  </si>
  <si>
    <t>17</t>
  </si>
  <si>
    <t>2.4</t>
  </si>
  <si>
    <t>2.5</t>
  </si>
  <si>
    <t>2.6</t>
  </si>
  <si>
    <t>2.7</t>
  </si>
  <si>
    <t>2.8</t>
  </si>
  <si>
    <t>2.9</t>
  </si>
  <si>
    <t>2.10</t>
  </si>
  <si>
    <t>2.11</t>
  </si>
  <si>
    <t>2.15</t>
  </si>
  <si>
    <t>3</t>
  </si>
  <si>
    <t>22</t>
  </si>
  <si>
    <t>февраля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</si>
</sst>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169" fontId="2" fillId="0" borderId="22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169" fontId="2" fillId="0" borderId="24" xfId="0" applyNumberFormat="1" applyFont="1" applyFill="1" applyBorder="1" applyAlignment="1">
      <alignment horizontal="center"/>
    </xf>
    <xf numFmtId="169" fontId="2" fillId="0" borderId="16" xfId="0" applyNumberFormat="1" applyFont="1" applyFill="1" applyBorder="1" applyAlignment="1">
      <alignment horizontal="center"/>
    </xf>
    <xf numFmtId="169" fontId="2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center" wrapText="1"/>
    </xf>
    <xf numFmtId="49" fontId="2" fillId="34" borderId="27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169" fontId="2" fillId="0" borderId="26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28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29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16" xfId="0" applyNumberFormat="1" applyFont="1" applyFill="1" applyBorder="1" applyAlignment="1">
      <alignment horizontal="center" wrapText="1"/>
    </xf>
    <xf numFmtId="49" fontId="2" fillId="34" borderId="3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169" fontId="2" fillId="0" borderId="31" xfId="0" applyNumberFormat="1" applyFont="1" applyFill="1" applyBorder="1" applyAlignment="1">
      <alignment horizontal="center"/>
    </xf>
    <xf numFmtId="169" fontId="2" fillId="0" borderId="32" xfId="0" applyNumberFormat="1" applyFont="1" applyFill="1" applyBorder="1" applyAlignment="1">
      <alignment horizontal="center"/>
    </xf>
    <xf numFmtId="169" fontId="2" fillId="0" borderId="33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horizontal="center"/>
    </xf>
    <xf numFmtId="169" fontId="2" fillId="0" borderId="35" xfId="0" applyNumberFormat="1" applyFont="1" applyFill="1" applyBorder="1" applyAlignment="1">
      <alignment horizontal="center"/>
    </xf>
    <xf numFmtId="169" fontId="2" fillId="0" borderId="36" xfId="0" applyNumberFormat="1" applyFont="1" applyFill="1" applyBorder="1" applyAlignment="1">
      <alignment horizontal="center"/>
    </xf>
    <xf numFmtId="169" fontId="2" fillId="0" borderId="37" xfId="0" applyNumberFormat="1" applyFont="1" applyFill="1" applyBorder="1" applyAlignment="1">
      <alignment horizontal="center"/>
    </xf>
    <xf numFmtId="169" fontId="2" fillId="0" borderId="38" xfId="0" applyNumberFormat="1" applyFont="1" applyFill="1" applyBorder="1" applyAlignment="1">
      <alignment horizontal="center"/>
    </xf>
    <xf numFmtId="169" fontId="5" fillId="0" borderId="31" xfId="0" applyNumberFormat="1" applyFont="1" applyFill="1" applyBorder="1" applyAlignment="1">
      <alignment horizontal="center"/>
    </xf>
    <xf numFmtId="169" fontId="5" fillId="0" borderId="32" xfId="0" applyNumberFormat="1" applyFont="1" applyFill="1" applyBorder="1" applyAlignment="1">
      <alignment horizontal="center"/>
    </xf>
    <xf numFmtId="169" fontId="5" fillId="0" borderId="33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169" fontId="2" fillId="0" borderId="3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40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Border="1" applyAlignment="1">
      <alignment horizontal="center" wrapText="1"/>
    </xf>
    <xf numFmtId="49" fontId="2" fillId="34" borderId="43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49" fontId="5" fillId="34" borderId="31" xfId="0" applyNumberFormat="1" applyFont="1" applyFill="1" applyBorder="1" applyAlignment="1">
      <alignment horizontal="center" wrapText="1"/>
    </xf>
    <xf numFmtId="49" fontId="5" fillId="34" borderId="32" xfId="0" applyNumberFormat="1" applyFont="1" applyFill="1" applyBorder="1" applyAlignment="1">
      <alignment horizontal="center" wrapText="1"/>
    </xf>
    <xf numFmtId="49" fontId="5" fillId="34" borderId="46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>
      <alignment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34" borderId="31" xfId="0" applyNumberFormat="1" applyFont="1" applyFill="1" applyBorder="1" applyAlignment="1">
      <alignment horizontal="center" wrapText="1"/>
    </xf>
    <xf numFmtId="49" fontId="2" fillId="34" borderId="32" xfId="0" applyNumberFormat="1" applyFont="1" applyFill="1" applyBorder="1" applyAlignment="1">
      <alignment horizontal="center" wrapText="1"/>
    </xf>
    <xf numFmtId="49" fontId="2" fillId="34" borderId="46" xfId="0" applyNumberFormat="1" applyFont="1" applyFill="1" applyBorder="1" applyAlignment="1">
      <alignment horizontal="center" wrapText="1"/>
    </xf>
    <xf numFmtId="169" fontId="2" fillId="0" borderId="47" xfId="0" applyNumberFormat="1" applyFont="1" applyFill="1" applyBorder="1" applyAlignment="1">
      <alignment horizontal="center"/>
    </xf>
    <xf numFmtId="169" fontId="2" fillId="0" borderId="48" xfId="0" applyNumberFormat="1" applyFont="1" applyFill="1" applyBorder="1" applyAlignment="1">
      <alignment horizontal="center"/>
    </xf>
    <xf numFmtId="169" fontId="2" fillId="0" borderId="49" xfId="0" applyNumberFormat="1" applyFont="1" applyFill="1" applyBorder="1" applyAlignment="1">
      <alignment horizontal="center"/>
    </xf>
    <xf numFmtId="169" fontId="2" fillId="0" borderId="50" xfId="0" applyNumberFormat="1" applyFont="1" applyFill="1" applyBorder="1" applyAlignment="1">
      <alignment horizontal="center"/>
    </xf>
    <xf numFmtId="169" fontId="2" fillId="0" borderId="51" xfId="0" applyNumberFormat="1" applyFont="1" applyFill="1" applyBorder="1" applyAlignment="1">
      <alignment horizontal="center"/>
    </xf>
    <xf numFmtId="169" fontId="2" fillId="0" borderId="5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2" fillId="34" borderId="31" xfId="0" applyNumberFormat="1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4" borderId="46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169" fontId="2" fillId="0" borderId="31" xfId="0" applyNumberFormat="1" applyFont="1" applyFill="1" applyBorder="1" applyAlignment="1">
      <alignment horizontal="center" vertical="center"/>
    </xf>
    <xf numFmtId="169" fontId="2" fillId="0" borderId="32" xfId="0" applyNumberFormat="1" applyFont="1" applyFill="1" applyBorder="1" applyAlignment="1">
      <alignment horizontal="center" vertical="center"/>
    </xf>
    <xf numFmtId="169" fontId="2" fillId="0" borderId="3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/>
    </xf>
    <xf numFmtId="49" fontId="2" fillId="34" borderId="38" xfId="0" applyNumberFormat="1" applyFont="1" applyFill="1" applyBorder="1" applyAlignment="1">
      <alignment horizontal="center" wrapText="1"/>
    </xf>
    <xf numFmtId="49" fontId="2" fillId="34" borderId="36" xfId="0" applyNumberFormat="1" applyFont="1" applyFill="1" applyBorder="1" applyAlignment="1">
      <alignment horizontal="center" wrapText="1"/>
    </xf>
    <xf numFmtId="49" fontId="2" fillId="34" borderId="44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49" fontId="2" fillId="0" borderId="53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32" xfId="0" applyFont="1" applyFill="1" applyBorder="1" applyAlignment="1">
      <alignment vertical="center"/>
    </xf>
    <xf numFmtId="49" fontId="2" fillId="34" borderId="53" xfId="0" applyNumberFormat="1" applyFont="1" applyFill="1" applyBorder="1" applyAlignment="1">
      <alignment horizontal="center" wrapText="1"/>
    </xf>
    <xf numFmtId="49" fontId="2" fillId="34" borderId="40" xfId="0" applyNumberFormat="1" applyFont="1" applyFill="1" applyBorder="1" applyAlignment="1">
      <alignment horizontal="center" wrapText="1"/>
    </xf>
    <xf numFmtId="49" fontId="2" fillId="34" borderId="5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left"/>
    </xf>
    <xf numFmtId="49" fontId="2" fillId="34" borderId="39" xfId="0" applyNumberFormat="1" applyFont="1" applyFill="1" applyBorder="1" applyAlignment="1">
      <alignment horizontal="center" wrapText="1"/>
    </xf>
    <xf numFmtId="49" fontId="2" fillId="34" borderId="34" xfId="0" applyNumberFormat="1" applyFont="1" applyFill="1" applyBorder="1" applyAlignment="1">
      <alignment horizontal="center" wrapText="1"/>
    </xf>
    <xf numFmtId="49" fontId="2" fillId="34" borderId="42" xfId="0" applyNumberFormat="1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49" fontId="2" fillId="0" borderId="38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69" fontId="2" fillId="33" borderId="58" xfId="0" applyNumberFormat="1" applyFont="1" applyFill="1" applyBorder="1" applyAlignment="1">
      <alignment horizontal="center"/>
    </xf>
    <xf numFmtId="169" fontId="2" fillId="33" borderId="59" xfId="0" applyNumberFormat="1" applyFont="1" applyFill="1" applyBorder="1" applyAlignment="1">
      <alignment horizontal="center"/>
    </xf>
    <xf numFmtId="169" fontId="2" fillId="33" borderId="6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center"/>
    </xf>
    <xf numFmtId="169" fontId="2" fillId="0" borderId="53" xfId="0" applyNumberFormat="1" applyFont="1" applyFill="1" applyBorder="1" applyAlignment="1">
      <alignment horizontal="center"/>
    </xf>
    <xf numFmtId="169" fontId="2" fillId="0" borderId="40" xfId="0" applyNumberFormat="1" applyFont="1" applyFill="1" applyBorder="1" applyAlignment="1">
      <alignment horizontal="center"/>
    </xf>
    <xf numFmtId="169" fontId="2" fillId="0" borderId="41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169" fontId="2" fillId="34" borderId="53" xfId="0" applyNumberFormat="1" applyFont="1" applyFill="1" applyBorder="1" applyAlignment="1">
      <alignment horizontal="center"/>
    </xf>
    <xf numFmtId="169" fontId="2" fillId="34" borderId="40" xfId="0" applyNumberFormat="1" applyFont="1" applyFill="1" applyBorder="1" applyAlignment="1">
      <alignment horizontal="center"/>
    </xf>
    <xf numFmtId="169" fontId="2" fillId="34" borderId="41" xfId="0" applyNumberFormat="1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"/>
  <sheetViews>
    <sheetView tabSelected="1" view="pageBreakPreview" zoomScaleSheetLayoutView="100" zoomScalePageLayoutView="0" workbookViewId="0" topLeftCell="A1">
      <selection activeCell="J104" sqref="J104:Y104"/>
    </sheetView>
  </sheetViews>
  <sheetFormatPr defaultColWidth="0.875" defaultRowHeight="12.75"/>
  <cols>
    <col min="1" max="49" width="0.875" style="1" customWidth="1"/>
    <col min="50" max="50" width="12.125" style="1" customWidth="1"/>
    <col min="51" max="16384" width="0.875" style="1" customWidth="1"/>
  </cols>
  <sheetData>
    <row r="1" spans="1:81" s="3" customFormat="1" ht="15">
      <c r="A1" s="202" t="s">
        <v>16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"/>
    </row>
    <row r="2" spans="1:102" s="4" customFormat="1" ht="15.75" thickBot="1">
      <c r="A2" s="202" t="s">
        <v>163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19"/>
      <c r="CC2" s="189" t="s">
        <v>0</v>
      </c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1"/>
    </row>
    <row r="3" spans="79:102" s="4" customFormat="1" ht="12">
      <c r="CA3" s="5" t="s">
        <v>2</v>
      </c>
      <c r="CC3" s="192" t="s">
        <v>1</v>
      </c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4"/>
    </row>
    <row r="4" spans="79:102" s="4" customFormat="1" ht="12">
      <c r="CA4" s="5" t="s">
        <v>3</v>
      </c>
      <c r="CC4" s="42" t="s">
        <v>164</v>
      </c>
      <c r="CD4" s="43"/>
      <c r="CE4" s="43"/>
      <c r="CF4" s="43"/>
      <c r="CG4" s="43"/>
      <c r="CH4" s="43"/>
      <c r="CI4" s="195"/>
      <c r="CJ4" s="196" t="s">
        <v>165</v>
      </c>
      <c r="CK4" s="43"/>
      <c r="CL4" s="43"/>
      <c r="CM4" s="43"/>
      <c r="CN4" s="43"/>
      <c r="CO4" s="43"/>
      <c r="CP4" s="43"/>
      <c r="CQ4" s="195"/>
      <c r="CR4" s="196" t="s">
        <v>160</v>
      </c>
      <c r="CS4" s="43"/>
      <c r="CT4" s="43"/>
      <c r="CU4" s="43"/>
      <c r="CV4" s="43"/>
      <c r="CW4" s="43"/>
      <c r="CX4" s="44"/>
    </row>
    <row r="5" spans="1:102" s="4" customFormat="1" ht="12">
      <c r="A5" s="4" t="s">
        <v>8</v>
      </c>
      <c r="N5" s="200" t="s">
        <v>77</v>
      </c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CA5" s="5" t="s">
        <v>4</v>
      </c>
      <c r="CC5" s="42" t="s">
        <v>72</v>
      </c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4"/>
    </row>
    <row r="6" spans="1:102" s="4" customFormat="1" ht="12">
      <c r="A6" s="4" t="s">
        <v>9</v>
      </c>
      <c r="CA6" s="5" t="s">
        <v>5</v>
      </c>
      <c r="CC6" s="42" t="s">
        <v>73</v>
      </c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4"/>
    </row>
    <row r="7" spans="1:102" s="4" customFormat="1" ht="12" customHeight="1">
      <c r="A7" s="6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BQ7" s="8"/>
      <c r="BR7" s="8"/>
      <c r="BS7" s="8"/>
      <c r="BT7" s="8"/>
      <c r="BU7" s="8"/>
      <c r="BV7" s="8"/>
      <c r="BW7" s="8"/>
      <c r="BX7" s="8"/>
      <c r="BY7" s="8"/>
      <c r="BZ7" s="8"/>
      <c r="CA7" s="5" t="s">
        <v>10</v>
      </c>
      <c r="CC7" s="55" t="s">
        <v>161</v>
      </c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7"/>
    </row>
    <row r="8" spans="1:102" s="4" customFormat="1" ht="12" customHeight="1">
      <c r="A8" s="6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201" t="s">
        <v>162</v>
      </c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8"/>
      <c r="BU8" s="8"/>
      <c r="BV8" s="8"/>
      <c r="BW8" s="8"/>
      <c r="BX8" s="8"/>
      <c r="BY8" s="8"/>
      <c r="BZ8" s="8"/>
      <c r="CA8" s="5" t="s">
        <v>11</v>
      </c>
      <c r="CC8" s="58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60"/>
    </row>
    <row r="9" spans="1:102" s="4" customFormat="1" ht="12" customHeight="1">
      <c r="A9" s="4" t="s">
        <v>14</v>
      </c>
      <c r="AY9" s="160" t="s">
        <v>78</v>
      </c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27"/>
      <c r="BV9" s="27"/>
      <c r="BW9" s="27"/>
      <c r="BX9" s="27"/>
      <c r="BY9" s="27"/>
      <c r="BZ9" s="8"/>
      <c r="CA9" s="8"/>
      <c r="CC9" s="55" t="s">
        <v>159</v>
      </c>
      <c r="CD9" s="56"/>
      <c r="CE9" s="56"/>
      <c r="CF9" s="56"/>
      <c r="CG9" s="56"/>
      <c r="CH9" s="56"/>
      <c r="CI9" s="56"/>
      <c r="CJ9" s="56"/>
      <c r="CK9" s="56"/>
      <c r="CL9" s="56"/>
      <c r="CM9" s="187"/>
      <c r="CN9" s="185" t="s">
        <v>75</v>
      </c>
      <c r="CO9" s="56"/>
      <c r="CP9" s="56"/>
      <c r="CQ9" s="56"/>
      <c r="CR9" s="56"/>
      <c r="CS9" s="56"/>
      <c r="CT9" s="56"/>
      <c r="CU9" s="56"/>
      <c r="CV9" s="56"/>
      <c r="CW9" s="56"/>
      <c r="CX9" s="57"/>
    </row>
    <row r="10" spans="1:102" s="4" customFormat="1" ht="12">
      <c r="A10" s="181" t="s">
        <v>79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1"/>
      <c r="CA10" s="5" t="s">
        <v>6</v>
      </c>
      <c r="CC10" s="58"/>
      <c r="CD10" s="59"/>
      <c r="CE10" s="59"/>
      <c r="CF10" s="59"/>
      <c r="CG10" s="59"/>
      <c r="CH10" s="59"/>
      <c r="CI10" s="59"/>
      <c r="CJ10" s="59"/>
      <c r="CK10" s="59"/>
      <c r="CL10" s="59"/>
      <c r="CM10" s="188"/>
      <c r="CN10" s="186"/>
      <c r="CO10" s="59"/>
      <c r="CP10" s="59"/>
      <c r="CQ10" s="59"/>
      <c r="CR10" s="59"/>
      <c r="CS10" s="59"/>
      <c r="CT10" s="59"/>
      <c r="CU10" s="59"/>
      <c r="CV10" s="59"/>
      <c r="CW10" s="59"/>
      <c r="CX10" s="60"/>
    </row>
    <row r="11" spans="1:102" s="4" customFormat="1" ht="12.75" thickBot="1">
      <c r="A11" s="4" t="s">
        <v>80</v>
      </c>
      <c r="CA11" s="5" t="s">
        <v>7</v>
      </c>
      <c r="CC11" s="163" t="s">
        <v>76</v>
      </c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1"/>
    </row>
    <row r="12" spans="1:78" s="4" customFormat="1" ht="14.25" customHeight="1">
      <c r="A12" s="4" t="s">
        <v>15</v>
      </c>
      <c r="Z12" s="181" t="s">
        <v>81</v>
      </c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</row>
    <row r="13" spans="1:78" s="4" customFormat="1" ht="12">
      <c r="A13" s="181" t="s">
        <v>136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</row>
    <row r="14" ht="24" customHeight="1" thickBot="1">
      <c r="BO14" s="20"/>
    </row>
    <row r="15" spans="1:102" s="4" customFormat="1" ht="19.5" customHeight="1">
      <c r="A15" s="86" t="s">
        <v>83</v>
      </c>
      <c r="B15" s="87"/>
      <c r="C15" s="87"/>
      <c r="D15" s="87"/>
      <c r="E15" s="87"/>
      <c r="F15" s="87"/>
      <c r="G15" s="87"/>
      <c r="H15" s="87"/>
      <c r="I15" s="87"/>
      <c r="J15" s="88"/>
      <c r="K15" s="95" t="s">
        <v>82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101" t="s">
        <v>48</v>
      </c>
      <c r="AZ15" s="96"/>
      <c r="BA15" s="96"/>
      <c r="BB15" s="96"/>
      <c r="BC15" s="96"/>
      <c r="BD15" s="96"/>
      <c r="BE15" s="102"/>
      <c r="BF15" s="157" t="s">
        <v>19</v>
      </c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9"/>
      <c r="BU15" s="157" t="s">
        <v>19</v>
      </c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9"/>
      <c r="CJ15" s="157" t="s">
        <v>19</v>
      </c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9"/>
    </row>
    <row r="16" spans="1:102" s="4" customFormat="1" ht="12">
      <c r="A16" s="89"/>
      <c r="B16" s="90"/>
      <c r="C16" s="90"/>
      <c r="D16" s="90"/>
      <c r="E16" s="90"/>
      <c r="F16" s="90"/>
      <c r="G16" s="90"/>
      <c r="H16" s="90"/>
      <c r="I16" s="90"/>
      <c r="J16" s="91"/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103"/>
      <c r="AZ16" s="98"/>
      <c r="BA16" s="98"/>
      <c r="BB16" s="98"/>
      <c r="BC16" s="98"/>
      <c r="BD16" s="98"/>
      <c r="BE16" s="104"/>
      <c r="BF16" s="150">
        <v>20</v>
      </c>
      <c r="BG16" s="151"/>
      <c r="BH16" s="151"/>
      <c r="BI16" s="151"/>
      <c r="BJ16" s="151"/>
      <c r="BK16" s="151"/>
      <c r="BL16" s="153" t="s">
        <v>74</v>
      </c>
      <c r="BM16" s="153"/>
      <c r="BN16" s="153"/>
      <c r="BO16" s="153"/>
      <c r="BP16" s="11" t="s">
        <v>18</v>
      </c>
      <c r="BQ16" s="11"/>
      <c r="BR16" s="11"/>
      <c r="BS16" s="11"/>
      <c r="BT16" s="21"/>
      <c r="BU16" s="26"/>
      <c r="BV16" s="11"/>
      <c r="BW16" s="151">
        <v>20</v>
      </c>
      <c r="BX16" s="151"/>
      <c r="BY16" s="151"/>
      <c r="BZ16" s="151"/>
      <c r="CA16" s="174" t="s">
        <v>146</v>
      </c>
      <c r="CB16" s="174"/>
      <c r="CC16" s="174"/>
      <c r="CD16" s="174"/>
      <c r="CE16" s="11" t="s">
        <v>18</v>
      </c>
      <c r="CF16" s="11"/>
      <c r="CG16" s="11"/>
      <c r="CH16" s="11"/>
      <c r="CI16" s="21"/>
      <c r="CJ16" s="26"/>
      <c r="CK16" s="11"/>
      <c r="CL16" s="151">
        <v>20</v>
      </c>
      <c r="CM16" s="151"/>
      <c r="CN16" s="151"/>
      <c r="CO16" s="151"/>
      <c r="CP16" s="174" t="s">
        <v>132</v>
      </c>
      <c r="CQ16" s="174"/>
      <c r="CR16" s="174"/>
      <c r="CS16" s="174"/>
      <c r="CT16" s="11" t="s">
        <v>18</v>
      </c>
      <c r="CU16" s="11"/>
      <c r="CV16" s="11"/>
      <c r="CW16" s="11"/>
      <c r="CX16" s="21"/>
    </row>
    <row r="17" spans="1:102" s="4" customFormat="1" ht="7.5" customHeight="1" thickBot="1">
      <c r="A17" s="92"/>
      <c r="B17" s="93"/>
      <c r="C17" s="93"/>
      <c r="D17" s="93"/>
      <c r="E17" s="93"/>
      <c r="F17" s="93"/>
      <c r="G17" s="93"/>
      <c r="H17" s="93"/>
      <c r="I17" s="93"/>
      <c r="J17" s="94"/>
      <c r="K17" s="99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5"/>
      <c r="AZ17" s="100"/>
      <c r="BA17" s="100"/>
      <c r="BB17" s="100"/>
      <c r="BC17" s="100"/>
      <c r="BD17" s="100"/>
      <c r="BE17" s="106"/>
      <c r="BF17" s="154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6"/>
      <c r="BU17" s="154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6"/>
      <c r="CJ17" s="154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6"/>
    </row>
    <row r="18" spans="1:102" s="4" customFormat="1" ht="12">
      <c r="A18" s="107" t="s">
        <v>157</v>
      </c>
      <c r="B18" s="108"/>
      <c r="C18" s="108"/>
      <c r="D18" s="108"/>
      <c r="E18" s="108"/>
      <c r="F18" s="108"/>
      <c r="G18" s="108"/>
      <c r="H18" s="108"/>
      <c r="I18" s="108"/>
      <c r="J18" s="109"/>
      <c r="K18" s="110" t="s">
        <v>20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3" t="s">
        <v>50</v>
      </c>
      <c r="AZ18" s="114"/>
      <c r="BA18" s="114"/>
      <c r="BB18" s="114"/>
      <c r="BC18" s="114"/>
      <c r="BD18" s="114"/>
      <c r="BE18" s="115"/>
      <c r="BF18" s="76">
        <v>7204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6"/>
      <c r="BU18" s="76">
        <v>780</v>
      </c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6"/>
      <c r="CJ18" s="76">
        <v>70</v>
      </c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4" customFormat="1" ht="25.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9"/>
      <c r="K19" s="110" t="s">
        <v>21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3"/>
      <c r="AZ19" s="114"/>
      <c r="BA19" s="114"/>
      <c r="BB19" s="114"/>
      <c r="BC19" s="114"/>
      <c r="BD19" s="114"/>
      <c r="BE19" s="115"/>
      <c r="BF19" s="73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5"/>
      <c r="BU19" s="73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5"/>
      <c r="CJ19" s="73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5"/>
    </row>
    <row r="20" spans="1:102" s="4" customFormat="1" ht="15" customHeight="1">
      <c r="A20" s="51"/>
      <c r="B20" s="52"/>
      <c r="C20" s="52"/>
      <c r="D20" s="52"/>
      <c r="E20" s="52"/>
      <c r="F20" s="52"/>
      <c r="G20" s="52"/>
      <c r="H20" s="52"/>
      <c r="I20" s="52"/>
      <c r="J20" s="53"/>
      <c r="K20" s="13"/>
      <c r="L20" s="181" t="s">
        <v>22</v>
      </c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58"/>
      <c r="AZ20" s="59"/>
      <c r="BA20" s="59"/>
      <c r="BB20" s="59"/>
      <c r="BC20" s="59"/>
      <c r="BD20" s="59"/>
      <c r="BE20" s="60"/>
      <c r="BF20" s="34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6"/>
      <c r="BU20" s="34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34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6"/>
    </row>
    <row r="21" spans="1:102" s="4" customFormat="1" ht="12">
      <c r="A21" s="38" t="s">
        <v>158</v>
      </c>
      <c r="B21" s="39"/>
      <c r="C21" s="39"/>
      <c r="D21" s="39"/>
      <c r="E21" s="39"/>
      <c r="F21" s="39"/>
      <c r="G21" s="39"/>
      <c r="H21" s="39"/>
      <c r="I21" s="39"/>
      <c r="J21" s="40"/>
      <c r="K21" s="14"/>
      <c r="L21" s="152" t="s">
        <v>23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42" t="s">
        <v>51</v>
      </c>
      <c r="AZ21" s="43"/>
      <c r="BA21" s="43"/>
      <c r="BB21" s="43"/>
      <c r="BC21" s="43"/>
      <c r="BD21" s="43"/>
      <c r="BE21" s="44"/>
      <c r="BF21" s="45">
        <v>2603</v>
      </c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7"/>
      <c r="BU21" s="45">
        <v>4185</v>
      </c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7"/>
      <c r="CJ21" s="45">
        <v>2853</v>
      </c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7"/>
    </row>
    <row r="22" spans="1:102" s="4" customFormat="1" ht="12">
      <c r="A22" s="38" t="s">
        <v>175</v>
      </c>
      <c r="B22" s="39"/>
      <c r="C22" s="39"/>
      <c r="D22" s="39"/>
      <c r="E22" s="39"/>
      <c r="F22" s="39"/>
      <c r="G22" s="39"/>
      <c r="H22" s="39"/>
      <c r="I22" s="39"/>
      <c r="J22" s="40"/>
      <c r="K22" s="14"/>
      <c r="L22" s="152" t="s">
        <v>24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42" t="s">
        <v>68</v>
      </c>
      <c r="AZ22" s="43"/>
      <c r="BA22" s="43"/>
      <c r="BB22" s="43"/>
      <c r="BC22" s="43"/>
      <c r="BD22" s="43"/>
      <c r="BE22" s="44"/>
      <c r="BF22" s="45">
        <v>3641</v>
      </c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7"/>
      <c r="BU22" s="45">
        <v>3032</v>
      </c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7"/>
      <c r="CJ22" s="45">
        <v>412</v>
      </c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7"/>
    </row>
    <row r="23" spans="1:102" s="15" customFormat="1" ht="12">
      <c r="A23" s="38" t="s">
        <v>168</v>
      </c>
      <c r="B23" s="39"/>
      <c r="C23" s="39"/>
      <c r="D23" s="39"/>
      <c r="E23" s="39"/>
      <c r="F23" s="39"/>
      <c r="G23" s="39"/>
      <c r="H23" s="39"/>
      <c r="I23" s="39"/>
      <c r="J23" s="40"/>
      <c r="K23" s="19"/>
      <c r="L23" s="204" t="s">
        <v>25</v>
      </c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55" t="s">
        <v>69</v>
      </c>
      <c r="AZ23" s="56"/>
      <c r="BA23" s="56"/>
      <c r="BB23" s="56"/>
      <c r="BC23" s="56"/>
      <c r="BD23" s="56"/>
      <c r="BE23" s="57"/>
      <c r="BF23" s="31">
        <v>0</v>
      </c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3"/>
      <c r="BU23" s="31">
        <v>1506</v>
      </c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3"/>
      <c r="CJ23" s="31">
        <v>3096</v>
      </c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3"/>
    </row>
    <row r="24" spans="1:102" s="15" customFormat="1" ht="10.5" customHeight="1">
      <c r="A24" s="48" t="s">
        <v>168</v>
      </c>
      <c r="B24" s="49"/>
      <c r="C24" s="49"/>
      <c r="D24" s="49"/>
      <c r="E24" s="49"/>
      <c r="F24" s="49"/>
      <c r="G24" s="49"/>
      <c r="H24" s="49"/>
      <c r="I24" s="49"/>
      <c r="J24" s="50"/>
      <c r="K24" s="10"/>
      <c r="L24" s="9"/>
      <c r="M24" s="54" t="s">
        <v>85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5" t="s">
        <v>151</v>
      </c>
      <c r="AZ24" s="56"/>
      <c r="BA24" s="56"/>
      <c r="BB24" s="56"/>
      <c r="BC24" s="56"/>
      <c r="BD24" s="56"/>
      <c r="BE24" s="57"/>
      <c r="BF24" s="31">
        <v>0</v>
      </c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3"/>
      <c r="BU24" s="31">
        <v>0</v>
      </c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3"/>
      <c r="CJ24" s="31">
        <v>2468</v>
      </c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3"/>
    </row>
    <row r="25" spans="1:102" s="15" customFormat="1" ht="26.25" customHeight="1" thickBot="1">
      <c r="A25" s="147"/>
      <c r="B25" s="148"/>
      <c r="C25" s="148"/>
      <c r="D25" s="148"/>
      <c r="E25" s="148"/>
      <c r="F25" s="148"/>
      <c r="G25" s="148"/>
      <c r="H25" s="148"/>
      <c r="I25" s="148"/>
      <c r="J25" s="149"/>
      <c r="K25" s="12"/>
      <c r="L25" s="11"/>
      <c r="M25" s="37" t="s">
        <v>150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182"/>
      <c r="AZ25" s="183"/>
      <c r="BA25" s="183"/>
      <c r="BB25" s="183"/>
      <c r="BC25" s="183"/>
      <c r="BD25" s="183"/>
      <c r="BE25" s="184"/>
      <c r="BF25" s="69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8"/>
      <c r="BU25" s="69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8"/>
      <c r="CJ25" s="69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8"/>
    </row>
    <row r="26" spans="1:102" s="4" customFormat="1" ht="15" customHeight="1" thickBot="1">
      <c r="A26" s="125" t="s">
        <v>84</v>
      </c>
      <c r="B26" s="126"/>
      <c r="C26" s="126"/>
      <c r="D26" s="126"/>
      <c r="E26" s="126"/>
      <c r="F26" s="126"/>
      <c r="G26" s="126"/>
      <c r="H26" s="126"/>
      <c r="I26" s="126"/>
      <c r="J26" s="127"/>
      <c r="K26" s="23"/>
      <c r="L26" s="116" t="s">
        <v>26</v>
      </c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21" t="s">
        <v>52</v>
      </c>
      <c r="AZ26" s="122"/>
      <c r="BA26" s="122"/>
      <c r="BB26" s="122"/>
      <c r="BC26" s="122"/>
      <c r="BD26" s="122"/>
      <c r="BE26" s="123"/>
      <c r="BF26" s="61">
        <f>BF23+BF22+BF21+BF18</f>
        <v>13448</v>
      </c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3"/>
      <c r="BU26" s="61">
        <f>BU23+BU22+BU21+BU18</f>
        <v>9503</v>
      </c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3"/>
      <c r="CJ26" s="61">
        <f>CJ23+CJ22+CJ21+CJ18</f>
        <v>6431</v>
      </c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3"/>
    </row>
    <row r="27" spans="1:102" s="4" customFormat="1" ht="15" customHeight="1">
      <c r="A27" s="107" t="s">
        <v>169</v>
      </c>
      <c r="B27" s="108"/>
      <c r="C27" s="108"/>
      <c r="D27" s="108"/>
      <c r="E27" s="108"/>
      <c r="F27" s="108"/>
      <c r="G27" s="108"/>
      <c r="H27" s="108"/>
      <c r="I27" s="108"/>
      <c r="J27" s="109"/>
      <c r="K27" s="110" t="s">
        <v>27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3" t="s">
        <v>53</v>
      </c>
      <c r="AZ27" s="114"/>
      <c r="BA27" s="114"/>
      <c r="BB27" s="114"/>
      <c r="BC27" s="114"/>
      <c r="BD27" s="114"/>
      <c r="BE27" s="115"/>
      <c r="BF27" s="73">
        <f>BF29+BF31</f>
        <v>26</v>
      </c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5"/>
      <c r="BU27" s="73">
        <f>BU29+BU31</f>
        <v>24</v>
      </c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5"/>
      <c r="CJ27" s="73">
        <f>CJ29+CJ31</f>
        <v>90</v>
      </c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5"/>
    </row>
    <row r="28" spans="1:102" s="4" customFormat="1" ht="15" customHeight="1">
      <c r="A28" s="51"/>
      <c r="B28" s="52"/>
      <c r="C28" s="52"/>
      <c r="D28" s="52"/>
      <c r="E28" s="52"/>
      <c r="F28" s="52"/>
      <c r="G28" s="52"/>
      <c r="H28" s="52"/>
      <c r="I28" s="52"/>
      <c r="J28" s="53"/>
      <c r="K28" s="12"/>
      <c r="L28" s="124" t="s">
        <v>28</v>
      </c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58"/>
      <c r="AZ28" s="59"/>
      <c r="BA28" s="59"/>
      <c r="BB28" s="59"/>
      <c r="BC28" s="59"/>
      <c r="BD28" s="59"/>
      <c r="BE28" s="60"/>
      <c r="BF28" s="34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6"/>
      <c r="BU28" s="34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6"/>
      <c r="CJ28" s="34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6"/>
    </row>
    <row r="29" spans="1:102" s="4" customFormat="1" ht="10.5" customHeight="1">
      <c r="A29" s="48" t="s">
        <v>84</v>
      </c>
      <c r="B29" s="49"/>
      <c r="C29" s="49"/>
      <c r="D29" s="49"/>
      <c r="E29" s="49"/>
      <c r="F29" s="49"/>
      <c r="G29" s="49"/>
      <c r="H29" s="49"/>
      <c r="I29" s="49"/>
      <c r="J29" s="50"/>
      <c r="K29" s="10"/>
      <c r="L29" s="9"/>
      <c r="M29" s="54" t="s">
        <v>85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 t="s">
        <v>87</v>
      </c>
      <c r="AZ29" s="56"/>
      <c r="BA29" s="56"/>
      <c r="BB29" s="56"/>
      <c r="BC29" s="56"/>
      <c r="BD29" s="56"/>
      <c r="BE29" s="57"/>
      <c r="BF29" s="31">
        <v>26</v>
      </c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3"/>
      <c r="BU29" s="31">
        <v>24</v>
      </c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3"/>
      <c r="CJ29" s="31">
        <v>19</v>
      </c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3"/>
    </row>
    <row r="30" spans="1:102" s="4" customFormat="1" ht="12">
      <c r="A30" s="51"/>
      <c r="B30" s="52"/>
      <c r="C30" s="52"/>
      <c r="D30" s="52"/>
      <c r="E30" s="52"/>
      <c r="F30" s="52"/>
      <c r="G30" s="52"/>
      <c r="H30" s="52"/>
      <c r="I30" s="52"/>
      <c r="J30" s="53"/>
      <c r="K30" s="12"/>
      <c r="L30" s="11"/>
      <c r="M30" s="37" t="s">
        <v>86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58"/>
      <c r="AZ30" s="59"/>
      <c r="BA30" s="59"/>
      <c r="BB30" s="59"/>
      <c r="BC30" s="59"/>
      <c r="BD30" s="59"/>
      <c r="BE30" s="60"/>
      <c r="BF30" s="34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6"/>
      <c r="BU30" s="34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6"/>
      <c r="CJ30" s="34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6"/>
    </row>
    <row r="31" spans="1:102" s="4" customFormat="1" ht="12" customHeight="1">
      <c r="A31" s="38" t="s">
        <v>84</v>
      </c>
      <c r="B31" s="39"/>
      <c r="C31" s="39"/>
      <c r="D31" s="39"/>
      <c r="E31" s="39"/>
      <c r="F31" s="39"/>
      <c r="G31" s="39"/>
      <c r="H31" s="39"/>
      <c r="I31" s="39"/>
      <c r="J31" s="40"/>
      <c r="K31" s="14"/>
      <c r="L31" s="17"/>
      <c r="M31" s="85" t="s">
        <v>89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2" t="s">
        <v>88</v>
      </c>
      <c r="AZ31" s="83"/>
      <c r="BA31" s="83"/>
      <c r="BB31" s="83"/>
      <c r="BC31" s="83"/>
      <c r="BD31" s="83"/>
      <c r="BE31" s="84"/>
      <c r="BF31" s="45">
        <v>0</v>
      </c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7"/>
      <c r="BU31" s="45">
        <v>0</v>
      </c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45">
        <v>71</v>
      </c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7"/>
    </row>
    <row r="32" spans="1:102" s="4" customFormat="1" ht="27.75" customHeight="1">
      <c r="A32" s="38" t="s">
        <v>84</v>
      </c>
      <c r="B32" s="39"/>
      <c r="C32" s="39"/>
      <c r="D32" s="39"/>
      <c r="E32" s="39"/>
      <c r="F32" s="39"/>
      <c r="G32" s="39"/>
      <c r="H32" s="39"/>
      <c r="I32" s="39"/>
      <c r="J32" s="40"/>
      <c r="K32" s="13"/>
      <c r="L32" s="112" t="s">
        <v>29</v>
      </c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82" t="s">
        <v>54</v>
      </c>
      <c r="AZ32" s="83"/>
      <c r="BA32" s="83"/>
      <c r="BB32" s="83"/>
      <c r="BC32" s="83"/>
      <c r="BD32" s="83"/>
      <c r="BE32" s="84"/>
      <c r="BF32" s="45">
        <v>0</v>
      </c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7"/>
      <c r="BU32" s="45">
        <v>0</v>
      </c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7"/>
      <c r="CJ32" s="45">
        <v>444</v>
      </c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7"/>
    </row>
    <row r="33" spans="1:102" s="4" customFormat="1" ht="12">
      <c r="A33" s="38" t="s">
        <v>170</v>
      </c>
      <c r="B33" s="39"/>
      <c r="C33" s="39"/>
      <c r="D33" s="39"/>
      <c r="E33" s="39"/>
      <c r="F33" s="39"/>
      <c r="G33" s="39"/>
      <c r="H33" s="39"/>
      <c r="I33" s="39"/>
      <c r="J33" s="40"/>
      <c r="K33" s="14"/>
      <c r="L33" s="146" t="s">
        <v>30</v>
      </c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42" t="s">
        <v>55</v>
      </c>
      <c r="AZ33" s="43"/>
      <c r="BA33" s="43"/>
      <c r="BB33" s="43"/>
      <c r="BC33" s="43"/>
      <c r="BD33" s="43"/>
      <c r="BE33" s="44"/>
      <c r="BF33" s="45">
        <f>BF34+BF40</f>
        <v>197277</v>
      </c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7"/>
      <c r="BU33" s="45">
        <f>BU34+BU40</f>
        <v>89361</v>
      </c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7"/>
      <c r="CJ33" s="45">
        <f>CJ34+CJ40</f>
        <v>74325</v>
      </c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7"/>
    </row>
    <row r="34" spans="1:102" s="4" customFormat="1" ht="9.75" customHeight="1">
      <c r="A34" s="48" t="s">
        <v>170</v>
      </c>
      <c r="B34" s="49"/>
      <c r="C34" s="49"/>
      <c r="D34" s="49"/>
      <c r="E34" s="49"/>
      <c r="F34" s="49"/>
      <c r="G34" s="49"/>
      <c r="H34" s="49"/>
      <c r="I34" s="49"/>
      <c r="J34" s="50"/>
      <c r="K34" s="10"/>
      <c r="L34" s="9"/>
      <c r="M34" s="54" t="s">
        <v>95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5" t="s">
        <v>152</v>
      </c>
      <c r="AZ34" s="56"/>
      <c r="BA34" s="56"/>
      <c r="BB34" s="56"/>
      <c r="BC34" s="56"/>
      <c r="BD34" s="56"/>
      <c r="BE34" s="57"/>
      <c r="BF34" s="31">
        <f>BF36+BF38+BF39</f>
        <v>39</v>
      </c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3"/>
      <c r="BU34" s="31">
        <f>BU36+BU38+BU39</f>
        <v>67</v>
      </c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3"/>
      <c r="CJ34" s="31">
        <f>CJ36+CJ38+CJ39</f>
        <v>0</v>
      </c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3"/>
    </row>
    <row r="35" spans="1:102" s="4" customFormat="1" ht="34.5" customHeight="1">
      <c r="A35" s="51"/>
      <c r="B35" s="52"/>
      <c r="C35" s="52"/>
      <c r="D35" s="52"/>
      <c r="E35" s="52"/>
      <c r="F35" s="52"/>
      <c r="G35" s="52"/>
      <c r="H35" s="52"/>
      <c r="I35" s="52"/>
      <c r="J35" s="53"/>
      <c r="K35" s="12"/>
      <c r="L35" s="11"/>
      <c r="M35" s="37" t="s">
        <v>156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58"/>
      <c r="AZ35" s="59"/>
      <c r="BA35" s="59"/>
      <c r="BB35" s="59"/>
      <c r="BC35" s="59"/>
      <c r="BD35" s="59"/>
      <c r="BE35" s="60"/>
      <c r="BF35" s="34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6"/>
      <c r="BU35" s="34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6"/>
      <c r="CJ35" s="34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6"/>
    </row>
    <row r="36" spans="1:102" s="4" customFormat="1" ht="10.5" customHeight="1">
      <c r="A36" s="48" t="s">
        <v>84</v>
      </c>
      <c r="B36" s="49"/>
      <c r="C36" s="49"/>
      <c r="D36" s="49"/>
      <c r="E36" s="49"/>
      <c r="F36" s="49"/>
      <c r="G36" s="49"/>
      <c r="H36" s="49"/>
      <c r="I36" s="49"/>
      <c r="J36" s="50"/>
      <c r="K36" s="10"/>
      <c r="L36" s="9"/>
      <c r="M36" s="54" t="s">
        <v>85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 t="s">
        <v>153</v>
      </c>
      <c r="AZ36" s="56"/>
      <c r="BA36" s="56"/>
      <c r="BB36" s="56"/>
      <c r="BC36" s="56"/>
      <c r="BD36" s="56"/>
      <c r="BE36" s="57"/>
      <c r="BF36" s="31">
        <v>0</v>
      </c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3"/>
      <c r="BU36" s="31">
        <v>0</v>
      </c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3"/>
      <c r="CJ36" s="31">
        <v>0</v>
      </c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3"/>
    </row>
    <row r="37" spans="1:102" s="4" customFormat="1" ht="12">
      <c r="A37" s="51"/>
      <c r="B37" s="52"/>
      <c r="C37" s="52"/>
      <c r="D37" s="52"/>
      <c r="E37" s="52"/>
      <c r="F37" s="52"/>
      <c r="G37" s="52"/>
      <c r="H37" s="52"/>
      <c r="I37" s="52"/>
      <c r="J37" s="53"/>
      <c r="K37" s="12"/>
      <c r="L37" s="11"/>
      <c r="M37" s="37" t="s">
        <v>96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58"/>
      <c r="AZ37" s="59"/>
      <c r="BA37" s="59"/>
      <c r="BB37" s="59"/>
      <c r="BC37" s="59"/>
      <c r="BD37" s="59"/>
      <c r="BE37" s="60"/>
      <c r="BF37" s="34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6"/>
      <c r="BU37" s="34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6"/>
      <c r="CJ37" s="34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6"/>
    </row>
    <row r="38" spans="1:102" s="4" customFormat="1" ht="12">
      <c r="A38" s="38" t="s">
        <v>84</v>
      </c>
      <c r="B38" s="39"/>
      <c r="C38" s="39"/>
      <c r="D38" s="39"/>
      <c r="E38" s="39"/>
      <c r="F38" s="39"/>
      <c r="G38" s="39"/>
      <c r="H38" s="39"/>
      <c r="I38" s="39"/>
      <c r="J38" s="40"/>
      <c r="K38" s="14"/>
      <c r="L38" s="17"/>
      <c r="M38" s="85" t="s">
        <v>97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2" t="s">
        <v>154</v>
      </c>
      <c r="AZ38" s="83"/>
      <c r="BA38" s="83"/>
      <c r="BB38" s="83"/>
      <c r="BC38" s="83"/>
      <c r="BD38" s="83"/>
      <c r="BE38" s="84"/>
      <c r="BF38" s="45">
        <v>0</v>
      </c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7"/>
      <c r="BU38" s="45">
        <v>0</v>
      </c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7"/>
      <c r="CJ38" s="45">
        <v>0</v>
      </c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7"/>
    </row>
    <row r="39" spans="1:102" s="4" customFormat="1" ht="12">
      <c r="A39" s="38" t="s">
        <v>170</v>
      </c>
      <c r="B39" s="39"/>
      <c r="C39" s="39"/>
      <c r="D39" s="39"/>
      <c r="E39" s="39"/>
      <c r="F39" s="39"/>
      <c r="G39" s="39"/>
      <c r="H39" s="39"/>
      <c r="I39" s="39"/>
      <c r="J39" s="40"/>
      <c r="K39" s="14"/>
      <c r="L39" s="17"/>
      <c r="M39" s="85" t="s">
        <v>98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2" t="s">
        <v>155</v>
      </c>
      <c r="AZ39" s="83"/>
      <c r="BA39" s="83"/>
      <c r="BB39" s="83"/>
      <c r="BC39" s="83"/>
      <c r="BD39" s="83"/>
      <c r="BE39" s="84"/>
      <c r="BF39" s="45">
        <v>39</v>
      </c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7"/>
      <c r="BU39" s="45">
        <v>67</v>
      </c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7"/>
      <c r="CJ39" s="45">
        <v>0</v>
      </c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7"/>
    </row>
    <row r="40" spans="1:102" s="4" customFormat="1" ht="10.5" customHeight="1">
      <c r="A40" s="48" t="s">
        <v>170</v>
      </c>
      <c r="B40" s="49"/>
      <c r="C40" s="49"/>
      <c r="D40" s="49"/>
      <c r="E40" s="49"/>
      <c r="F40" s="49"/>
      <c r="G40" s="49"/>
      <c r="H40" s="49"/>
      <c r="I40" s="49"/>
      <c r="J40" s="50"/>
      <c r="K40" s="10"/>
      <c r="L40" s="9"/>
      <c r="M40" s="54" t="s">
        <v>95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5" t="s">
        <v>91</v>
      </c>
      <c r="AZ40" s="56"/>
      <c r="BA40" s="56"/>
      <c r="BB40" s="56"/>
      <c r="BC40" s="56"/>
      <c r="BD40" s="56"/>
      <c r="BE40" s="57"/>
      <c r="BF40" s="31">
        <f>BF42+BF44+BF45</f>
        <v>197238</v>
      </c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3"/>
      <c r="BU40" s="31">
        <f>BU42+BU44+BU45</f>
        <v>89294</v>
      </c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3"/>
      <c r="CJ40" s="31">
        <f>CJ42+CJ44+CJ45</f>
        <v>74325</v>
      </c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3"/>
    </row>
    <row r="41" spans="1:102" s="4" customFormat="1" ht="22.5" customHeight="1">
      <c r="A41" s="51"/>
      <c r="B41" s="52"/>
      <c r="C41" s="52"/>
      <c r="D41" s="52"/>
      <c r="E41" s="52"/>
      <c r="F41" s="52"/>
      <c r="G41" s="52"/>
      <c r="H41" s="52"/>
      <c r="I41" s="52"/>
      <c r="J41" s="53"/>
      <c r="K41" s="12"/>
      <c r="L41" s="11"/>
      <c r="M41" s="37" t="s">
        <v>90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58"/>
      <c r="AZ41" s="59"/>
      <c r="BA41" s="59"/>
      <c r="BB41" s="59"/>
      <c r="BC41" s="59"/>
      <c r="BD41" s="59"/>
      <c r="BE41" s="60"/>
      <c r="BF41" s="34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6"/>
      <c r="BU41" s="34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6"/>
      <c r="CJ41" s="34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6"/>
    </row>
    <row r="42" spans="1:102" s="4" customFormat="1" ht="10.5" customHeight="1">
      <c r="A42" s="48" t="s">
        <v>170</v>
      </c>
      <c r="B42" s="49"/>
      <c r="C42" s="49"/>
      <c r="D42" s="49"/>
      <c r="E42" s="49"/>
      <c r="F42" s="49"/>
      <c r="G42" s="49"/>
      <c r="H42" s="49"/>
      <c r="I42" s="49"/>
      <c r="J42" s="50"/>
      <c r="K42" s="10"/>
      <c r="L42" s="9"/>
      <c r="M42" s="54" t="s">
        <v>85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5" t="s">
        <v>92</v>
      </c>
      <c r="AZ42" s="56"/>
      <c r="BA42" s="56"/>
      <c r="BB42" s="56"/>
      <c r="BC42" s="56"/>
      <c r="BD42" s="56"/>
      <c r="BE42" s="57"/>
      <c r="BF42" s="31">
        <v>95470</v>
      </c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3"/>
      <c r="BU42" s="31">
        <v>72820</v>
      </c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3"/>
      <c r="CJ42" s="31">
        <v>63814</v>
      </c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3"/>
    </row>
    <row r="43" spans="1:102" s="4" customFormat="1" ht="11.25" customHeight="1">
      <c r="A43" s="51"/>
      <c r="B43" s="52"/>
      <c r="C43" s="52"/>
      <c r="D43" s="52"/>
      <c r="E43" s="52"/>
      <c r="F43" s="52"/>
      <c r="G43" s="52"/>
      <c r="H43" s="52"/>
      <c r="I43" s="52"/>
      <c r="J43" s="53"/>
      <c r="K43" s="12"/>
      <c r="L43" s="11"/>
      <c r="M43" s="37" t="s">
        <v>96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58"/>
      <c r="AZ43" s="59"/>
      <c r="BA43" s="59"/>
      <c r="BB43" s="59"/>
      <c r="BC43" s="59"/>
      <c r="BD43" s="59"/>
      <c r="BE43" s="60"/>
      <c r="BF43" s="34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4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6"/>
      <c r="CJ43" s="34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6"/>
    </row>
    <row r="44" spans="1:102" s="4" customFormat="1" ht="12" customHeight="1">
      <c r="A44" s="38" t="s">
        <v>170</v>
      </c>
      <c r="B44" s="39"/>
      <c r="C44" s="39"/>
      <c r="D44" s="39"/>
      <c r="E44" s="39"/>
      <c r="F44" s="39"/>
      <c r="G44" s="39"/>
      <c r="H44" s="39"/>
      <c r="I44" s="39"/>
      <c r="J44" s="40"/>
      <c r="K44" s="14"/>
      <c r="L44" s="17"/>
      <c r="M44" s="85" t="s">
        <v>97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2" t="s">
        <v>93</v>
      </c>
      <c r="AZ44" s="83"/>
      <c r="BA44" s="83"/>
      <c r="BB44" s="83"/>
      <c r="BC44" s="83"/>
      <c r="BD44" s="83"/>
      <c r="BE44" s="84"/>
      <c r="BF44" s="45">
        <v>742</v>
      </c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7"/>
      <c r="BU44" s="45">
        <v>332</v>
      </c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7"/>
      <c r="CJ44" s="45">
        <v>95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7"/>
    </row>
    <row r="45" spans="1:102" s="4" customFormat="1" ht="12" customHeight="1">
      <c r="A45" s="38" t="s">
        <v>170</v>
      </c>
      <c r="B45" s="39"/>
      <c r="C45" s="39"/>
      <c r="D45" s="39"/>
      <c r="E45" s="39"/>
      <c r="F45" s="39"/>
      <c r="G45" s="39"/>
      <c r="H45" s="39"/>
      <c r="I45" s="39"/>
      <c r="J45" s="40"/>
      <c r="K45" s="14"/>
      <c r="L45" s="17"/>
      <c r="M45" s="85" t="s">
        <v>98</v>
      </c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2" t="s">
        <v>94</v>
      </c>
      <c r="AZ45" s="83"/>
      <c r="BA45" s="83"/>
      <c r="BB45" s="83"/>
      <c r="BC45" s="83"/>
      <c r="BD45" s="83"/>
      <c r="BE45" s="84"/>
      <c r="BF45" s="45">
        <f>1+63069+23+1+126+567-432+37592+9+442-372</f>
        <v>101026</v>
      </c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7"/>
      <c r="BU45" s="45">
        <v>16142</v>
      </c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7"/>
      <c r="CJ45" s="45">
        <v>10416</v>
      </c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7"/>
    </row>
    <row r="46" spans="1:102" s="4" customFormat="1" ht="24.75" customHeight="1">
      <c r="A46" s="38" t="s">
        <v>167</v>
      </c>
      <c r="B46" s="39"/>
      <c r="C46" s="39"/>
      <c r="D46" s="39"/>
      <c r="E46" s="39"/>
      <c r="F46" s="39"/>
      <c r="G46" s="39"/>
      <c r="H46" s="39"/>
      <c r="I46" s="39"/>
      <c r="J46" s="40"/>
      <c r="K46" s="14"/>
      <c r="L46" s="41" t="s">
        <v>141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 t="s">
        <v>143</v>
      </c>
      <c r="AZ46" s="43"/>
      <c r="BA46" s="43"/>
      <c r="BB46" s="43"/>
      <c r="BC46" s="43"/>
      <c r="BD46" s="43"/>
      <c r="BE46" s="44"/>
      <c r="BF46" s="45">
        <f>BF47</f>
        <v>225757</v>
      </c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7"/>
      <c r="BU46" s="45">
        <f>BU47</f>
        <v>247975</v>
      </c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7"/>
      <c r="CJ46" s="45">
        <f>CJ47</f>
        <v>50000</v>
      </c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7"/>
    </row>
    <row r="47" spans="1:102" s="4" customFormat="1" ht="10.5" customHeight="1">
      <c r="A47" s="48" t="s">
        <v>167</v>
      </c>
      <c r="B47" s="49"/>
      <c r="C47" s="49"/>
      <c r="D47" s="49"/>
      <c r="E47" s="49"/>
      <c r="F47" s="49"/>
      <c r="G47" s="49"/>
      <c r="H47" s="49"/>
      <c r="I47" s="49"/>
      <c r="J47" s="50"/>
      <c r="K47" s="10"/>
      <c r="L47" s="9"/>
      <c r="M47" s="54" t="s">
        <v>85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5" t="s">
        <v>144</v>
      </c>
      <c r="AZ47" s="56"/>
      <c r="BA47" s="56"/>
      <c r="BB47" s="56"/>
      <c r="BC47" s="56"/>
      <c r="BD47" s="56"/>
      <c r="BE47" s="57"/>
      <c r="BF47" s="31">
        <v>225757</v>
      </c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3"/>
      <c r="BU47" s="31">
        <v>247975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3"/>
      <c r="CJ47" s="31">
        <v>50000</v>
      </c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3"/>
    </row>
    <row r="48" spans="1:102" s="4" customFormat="1" ht="21.75" customHeight="1">
      <c r="A48" s="51"/>
      <c r="B48" s="52"/>
      <c r="C48" s="52"/>
      <c r="D48" s="52"/>
      <c r="E48" s="52"/>
      <c r="F48" s="52"/>
      <c r="G48" s="52"/>
      <c r="H48" s="52"/>
      <c r="I48" s="52"/>
      <c r="J48" s="53"/>
      <c r="K48" s="12"/>
      <c r="L48" s="11"/>
      <c r="M48" s="37" t="s">
        <v>142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58"/>
      <c r="AZ48" s="59"/>
      <c r="BA48" s="59"/>
      <c r="BB48" s="59"/>
      <c r="BC48" s="59"/>
      <c r="BD48" s="59"/>
      <c r="BE48" s="60"/>
      <c r="BF48" s="34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6"/>
      <c r="BU48" s="34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6"/>
      <c r="CJ48" s="34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6"/>
    </row>
    <row r="49" spans="1:102" s="4" customFormat="1" ht="12">
      <c r="A49" s="38" t="s">
        <v>176</v>
      </c>
      <c r="B49" s="39"/>
      <c r="C49" s="39"/>
      <c r="D49" s="39"/>
      <c r="E49" s="39"/>
      <c r="F49" s="39"/>
      <c r="G49" s="39"/>
      <c r="H49" s="39"/>
      <c r="I49" s="39"/>
      <c r="J49" s="40"/>
      <c r="K49" s="14"/>
      <c r="L49" s="41" t="s">
        <v>70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2" t="s">
        <v>56</v>
      </c>
      <c r="AZ49" s="43"/>
      <c r="BA49" s="43"/>
      <c r="BB49" s="43"/>
      <c r="BC49" s="43"/>
      <c r="BD49" s="43"/>
      <c r="BE49" s="44"/>
      <c r="BF49" s="45">
        <f>BF50+BF52+BF53</f>
        <v>5361</v>
      </c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7"/>
      <c r="BU49" s="45">
        <f>BU50+BU52+BU53</f>
        <v>10770</v>
      </c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7"/>
      <c r="CJ49" s="45">
        <f>CJ50+CJ52+CJ53</f>
        <v>224370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7"/>
    </row>
    <row r="50" spans="1:102" s="4" customFormat="1" ht="10.5" customHeight="1">
      <c r="A50" s="48" t="s">
        <v>84</v>
      </c>
      <c r="B50" s="49"/>
      <c r="C50" s="49"/>
      <c r="D50" s="49"/>
      <c r="E50" s="49"/>
      <c r="F50" s="49"/>
      <c r="G50" s="49"/>
      <c r="H50" s="49"/>
      <c r="I50" s="49"/>
      <c r="J50" s="50"/>
      <c r="K50" s="10"/>
      <c r="L50" s="9"/>
      <c r="M50" s="54" t="s">
        <v>85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5" t="s">
        <v>101</v>
      </c>
      <c r="AZ50" s="56"/>
      <c r="BA50" s="56"/>
      <c r="BB50" s="56"/>
      <c r="BC50" s="56"/>
      <c r="BD50" s="56"/>
      <c r="BE50" s="57"/>
      <c r="BF50" s="31">
        <v>75</v>
      </c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3"/>
      <c r="BU50" s="31">
        <v>38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3"/>
      <c r="CJ50" s="31">
        <v>86</v>
      </c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3"/>
    </row>
    <row r="51" spans="1:102" s="4" customFormat="1" ht="11.25" customHeight="1">
      <c r="A51" s="51"/>
      <c r="B51" s="52"/>
      <c r="C51" s="52"/>
      <c r="D51" s="52"/>
      <c r="E51" s="52"/>
      <c r="F51" s="52"/>
      <c r="G51" s="52"/>
      <c r="H51" s="52"/>
      <c r="I51" s="52"/>
      <c r="J51" s="53"/>
      <c r="K51" s="12"/>
      <c r="L51" s="11"/>
      <c r="M51" s="37" t="s">
        <v>99</v>
      </c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58"/>
      <c r="AZ51" s="59"/>
      <c r="BA51" s="59"/>
      <c r="BB51" s="59"/>
      <c r="BC51" s="59"/>
      <c r="BD51" s="59"/>
      <c r="BE51" s="60"/>
      <c r="BF51" s="34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6"/>
      <c r="BU51" s="34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6"/>
      <c r="CJ51" s="34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6"/>
    </row>
    <row r="52" spans="1:102" s="4" customFormat="1" ht="12" customHeight="1">
      <c r="A52" s="38" t="s">
        <v>84</v>
      </c>
      <c r="B52" s="39"/>
      <c r="C52" s="39"/>
      <c r="D52" s="39"/>
      <c r="E52" s="39"/>
      <c r="F52" s="39"/>
      <c r="G52" s="39"/>
      <c r="H52" s="39"/>
      <c r="I52" s="39"/>
      <c r="J52" s="40"/>
      <c r="K52" s="14"/>
      <c r="L52" s="17"/>
      <c r="M52" s="85" t="s">
        <v>100</v>
      </c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2" t="s">
        <v>102</v>
      </c>
      <c r="AZ52" s="83"/>
      <c r="BA52" s="83"/>
      <c r="BB52" s="83"/>
      <c r="BC52" s="83"/>
      <c r="BD52" s="83"/>
      <c r="BE52" s="84"/>
      <c r="BF52" s="45">
        <v>5212</v>
      </c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7"/>
      <c r="BU52" s="45">
        <v>10698</v>
      </c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7"/>
      <c r="CJ52" s="45">
        <v>224221</v>
      </c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7"/>
    </row>
    <row r="53" spans="1:102" s="4" customFormat="1" ht="12">
      <c r="A53" s="48" t="s">
        <v>84</v>
      </c>
      <c r="B53" s="49"/>
      <c r="C53" s="49"/>
      <c r="D53" s="49"/>
      <c r="E53" s="49"/>
      <c r="F53" s="49"/>
      <c r="G53" s="49"/>
      <c r="H53" s="49"/>
      <c r="I53" s="49"/>
      <c r="J53" s="50"/>
      <c r="K53" s="10"/>
      <c r="L53" s="9"/>
      <c r="M53" s="142" t="s">
        <v>131</v>
      </c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3" t="s">
        <v>103</v>
      </c>
      <c r="AZ53" s="144"/>
      <c r="BA53" s="144"/>
      <c r="BB53" s="144"/>
      <c r="BC53" s="144"/>
      <c r="BD53" s="144"/>
      <c r="BE53" s="145"/>
      <c r="BF53" s="31">
        <v>74</v>
      </c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3"/>
      <c r="BU53" s="31">
        <v>34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3"/>
      <c r="CJ53" s="31">
        <v>63</v>
      </c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3"/>
    </row>
    <row r="54" spans="1:102" s="15" customFormat="1" ht="15" customHeight="1" thickBot="1">
      <c r="A54" s="197" t="s">
        <v>171</v>
      </c>
      <c r="B54" s="198"/>
      <c r="C54" s="198"/>
      <c r="D54" s="198"/>
      <c r="E54" s="198"/>
      <c r="F54" s="198"/>
      <c r="G54" s="198"/>
      <c r="H54" s="198"/>
      <c r="I54" s="198"/>
      <c r="J54" s="199"/>
      <c r="K54" s="29"/>
      <c r="L54" s="78" t="s">
        <v>137</v>
      </c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9" t="s">
        <v>138</v>
      </c>
      <c r="AZ54" s="80"/>
      <c r="BA54" s="80"/>
      <c r="BB54" s="80"/>
      <c r="BC54" s="80"/>
      <c r="BD54" s="80"/>
      <c r="BE54" s="81"/>
      <c r="BF54" s="31">
        <v>82</v>
      </c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3"/>
      <c r="BU54" s="31">
        <v>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3"/>
      <c r="CJ54" s="31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3"/>
    </row>
    <row r="55" spans="1:102" s="15" customFormat="1" ht="15" customHeight="1" thickBot="1">
      <c r="A55" s="135" t="s">
        <v>84</v>
      </c>
      <c r="B55" s="136"/>
      <c r="C55" s="136"/>
      <c r="D55" s="136"/>
      <c r="E55" s="136"/>
      <c r="F55" s="136"/>
      <c r="G55" s="136"/>
      <c r="H55" s="136"/>
      <c r="I55" s="136"/>
      <c r="J55" s="137"/>
      <c r="K55" s="24"/>
      <c r="L55" s="138" t="s">
        <v>31</v>
      </c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21" t="s">
        <v>57</v>
      </c>
      <c r="AZ55" s="122"/>
      <c r="BA55" s="122"/>
      <c r="BB55" s="122"/>
      <c r="BC55" s="122"/>
      <c r="BD55" s="122"/>
      <c r="BE55" s="123"/>
      <c r="BF55" s="139">
        <f>BF49+BF33+BF27+BF32+BF54+BF46</f>
        <v>428503</v>
      </c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1"/>
      <c r="BU55" s="139">
        <f>BU49+BU33+BU27+BU32+BU54+BU46</f>
        <v>348130</v>
      </c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1"/>
      <c r="CJ55" s="139">
        <f>CJ49+CJ33+CJ27+CJ32+CJ54+CJ46</f>
        <v>349229</v>
      </c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1"/>
    </row>
    <row r="56" spans="1:102" s="4" customFormat="1" ht="15" customHeight="1" thickBot="1">
      <c r="A56" s="117" t="s">
        <v>84</v>
      </c>
      <c r="B56" s="118"/>
      <c r="C56" s="118"/>
      <c r="D56" s="118"/>
      <c r="E56" s="118"/>
      <c r="F56" s="118"/>
      <c r="G56" s="118"/>
      <c r="H56" s="118"/>
      <c r="I56" s="118"/>
      <c r="J56" s="119"/>
      <c r="K56" s="23"/>
      <c r="L56" s="120" t="s">
        <v>32</v>
      </c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1" t="s">
        <v>58</v>
      </c>
      <c r="AZ56" s="122"/>
      <c r="BA56" s="122"/>
      <c r="BB56" s="122"/>
      <c r="BC56" s="122"/>
      <c r="BD56" s="122"/>
      <c r="BE56" s="123"/>
      <c r="BF56" s="70">
        <f>BF55+BF26</f>
        <v>441951</v>
      </c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2"/>
      <c r="BU56" s="70">
        <f>BU55+BU26</f>
        <v>357633</v>
      </c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2"/>
      <c r="CJ56" s="70">
        <f>CJ55+CJ26</f>
        <v>355660</v>
      </c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2"/>
    </row>
    <row r="57" spans="1:102" s="4" customFormat="1" ht="19.5" customHeight="1">
      <c r="A57" s="86" t="s">
        <v>84</v>
      </c>
      <c r="B57" s="87"/>
      <c r="C57" s="87"/>
      <c r="D57" s="87"/>
      <c r="E57" s="87"/>
      <c r="F57" s="87"/>
      <c r="G57" s="87"/>
      <c r="H57" s="87"/>
      <c r="I57" s="87"/>
      <c r="J57" s="88"/>
      <c r="K57" s="95" t="s">
        <v>82</v>
      </c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101" t="s">
        <v>48</v>
      </c>
      <c r="AZ57" s="96"/>
      <c r="BA57" s="96"/>
      <c r="BB57" s="96"/>
      <c r="BC57" s="96"/>
      <c r="BD57" s="96"/>
      <c r="BE57" s="102"/>
      <c r="BF57" s="157" t="s">
        <v>19</v>
      </c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9"/>
      <c r="BU57" s="157" t="s">
        <v>19</v>
      </c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9"/>
      <c r="CJ57" s="157" t="s">
        <v>19</v>
      </c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9"/>
    </row>
    <row r="58" spans="1:102" s="4" customFormat="1" ht="12">
      <c r="A58" s="89"/>
      <c r="B58" s="90"/>
      <c r="C58" s="90"/>
      <c r="D58" s="90"/>
      <c r="E58" s="90"/>
      <c r="F58" s="90"/>
      <c r="G58" s="90"/>
      <c r="H58" s="90"/>
      <c r="I58" s="90"/>
      <c r="J58" s="91"/>
      <c r="K58" s="97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103"/>
      <c r="AZ58" s="98"/>
      <c r="BA58" s="98"/>
      <c r="BB58" s="98"/>
      <c r="BC58" s="98"/>
      <c r="BD58" s="98"/>
      <c r="BE58" s="104"/>
      <c r="BF58" s="150">
        <v>20</v>
      </c>
      <c r="BG58" s="151"/>
      <c r="BH58" s="151"/>
      <c r="BI58" s="151"/>
      <c r="BJ58" s="151"/>
      <c r="BK58" s="151"/>
      <c r="BL58" s="153" t="s">
        <v>74</v>
      </c>
      <c r="BM58" s="153"/>
      <c r="BN58" s="153"/>
      <c r="BO58" s="153"/>
      <c r="BP58" s="11" t="s">
        <v>18</v>
      </c>
      <c r="BQ58" s="11"/>
      <c r="BR58" s="11"/>
      <c r="BS58" s="11"/>
      <c r="BT58" s="21"/>
      <c r="BU58" s="26"/>
      <c r="BV58" s="11"/>
      <c r="BW58" s="151">
        <v>20</v>
      </c>
      <c r="BX58" s="151"/>
      <c r="BY58" s="151"/>
      <c r="BZ58" s="151"/>
      <c r="CA58" s="174" t="s">
        <v>146</v>
      </c>
      <c r="CB58" s="174"/>
      <c r="CC58" s="174"/>
      <c r="CD58" s="174"/>
      <c r="CE58" s="11" t="s">
        <v>18</v>
      </c>
      <c r="CF58" s="11"/>
      <c r="CG58" s="11"/>
      <c r="CH58" s="11"/>
      <c r="CI58" s="21"/>
      <c r="CJ58" s="26"/>
      <c r="CK58" s="11"/>
      <c r="CL58" s="151">
        <v>20</v>
      </c>
      <c r="CM58" s="151"/>
      <c r="CN58" s="151"/>
      <c r="CO58" s="151"/>
      <c r="CP58" s="174" t="s">
        <v>132</v>
      </c>
      <c r="CQ58" s="174"/>
      <c r="CR58" s="174"/>
      <c r="CS58" s="174"/>
      <c r="CT58" s="11" t="s">
        <v>18</v>
      </c>
      <c r="CU58" s="11"/>
      <c r="CV58" s="11"/>
      <c r="CW58" s="11"/>
      <c r="CX58" s="21"/>
    </row>
    <row r="59" spans="1:102" s="4" customFormat="1" ht="7.5" customHeight="1" thickBot="1">
      <c r="A59" s="92"/>
      <c r="B59" s="93"/>
      <c r="C59" s="93"/>
      <c r="D59" s="93"/>
      <c r="E59" s="93"/>
      <c r="F59" s="93"/>
      <c r="G59" s="93"/>
      <c r="H59" s="93"/>
      <c r="I59" s="93"/>
      <c r="J59" s="94"/>
      <c r="K59" s="99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5"/>
      <c r="AZ59" s="100"/>
      <c r="BA59" s="100"/>
      <c r="BB59" s="100"/>
      <c r="BC59" s="100"/>
      <c r="BD59" s="100"/>
      <c r="BE59" s="106"/>
      <c r="BF59" s="154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6"/>
      <c r="BU59" s="154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6"/>
      <c r="CJ59" s="154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6"/>
    </row>
    <row r="60" spans="1:102" s="4" customFormat="1" ht="12">
      <c r="A60" s="107" t="s">
        <v>172</v>
      </c>
      <c r="B60" s="108"/>
      <c r="C60" s="108"/>
      <c r="D60" s="108"/>
      <c r="E60" s="108"/>
      <c r="F60" s="108"/>
      <c r="G60" s="108"/>
      <c r="H60" s="108"/>
      <c r="I60" s="108"/>
      <c r="J60" s="109"/>
      <c r="K60" s="110" t="s">
        <v>33</v>
      </c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3" t="s">
        <v>59</v>
      </c>
      <c r="AZ60" s="114"/>
      <c r="BA60" s="114"/>
      <c r="BB60" s="114"/>
      <c r="BC60" s="114"/>
      <c r="BD60" s="114"/>
      <c r="BE60" s="115"/>
      <c r="BF60" s="128">
        <v>3000</v>
      </c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30"/>
      <c r="BU60" s="128">
        <v>3000</v>
      </c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30"/>
      <c r="CJ60" s="128">
        <v>3000</v>
      </c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30"/>
    </row>
    <row r="61" spans="1:102" s="4" customFormat="1" ht="18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9"/>
      <c r="K61" s="110" t="s">
        <v>135</v>
      </c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3"/>
      <c r="AZ61" s="114"/>
      <c r="BA61" s="114"/>
      <c r="BB61" s="114"/>
      <c r="BC61" s="114"/>
      <c r="BD61" s="114"/>
      <c r="BE61" s="115"/>
      <c r="BF61" s="131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3"/>
      <c r="BU61" s="131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3"/>
      <c r="CJ61" s="131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3"/>
    </row>
    <row r="62" spans="1:102" s="4" customFormat="1" ht="34.5" customHeight="1">
      <c r="A62" s="51"/>
      <c r="B62" s="52"/>
      <c r="C62" s="52"/>
      <c r="D62" s="52"/>
      <c r="E62" s="52"/>
      <c r="F62" s="52"/>
      <c r="G62" s="52"/>
      <c r="H62" s="52"/>
      <c r="I62" s="52"/>
      <c r="J62" s="53"/>
      <c r="K62" s="13"/>
      <c r="L62" s="112" t="s">
        <v>49</v>
      </c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58"/>
      <c r="AZ62" s="59"/>
      <c r="BA62" s="59"/>
      <c r="BB62" s="59"/>
      <c r="BC62" s="59"/>
      <c r="BD62" s="59"/>
      <c r="BE62" s="60"/>
      <c r="BF62" s="131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3"/>
      <c r="BU62" s="131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3"/>
      <c r="CJ62" s="131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3"/>
    </row>
    <row r="63" spans="1:102" s="4" customFormat="1" ht="34.5" customHeight="1">
      <c r="A63" s="38" t="s">
        <v>172</v>
      </c>
      <c r="B63" s="39"/>
      <c r="C63" s="39"/>
      <c r="D63" s="39"/>
      <c r="E63" s="39"/>
      <c r="F63" s="39"/>
      <c r="G63" s="39"/>
      <c r="H63" s="39"/>
      <c r="I63" s="39"/>
      <c r="J63" s="40"/>
      <c r="K63" s="12"/>
      <c r="L63" s="77" t="s">
        <v>139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82" t="s">
        <v>140</v>
      </c>
      <c r="AZ63" s="83"/>
      <c r="BA63" s="83"/>
      <c r="BB63" s="83"/>
      <c r="BC63" s="83"/>
      <c r="BD63" s="83"/>
      <c r="BE63" s="84"/>
      <c r="BF63" s="45"/>
      <c r="BG63" s="46"/>
      <c r="BH63" s="64">
        <v>50000</v>
      </c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46"/>
      <c r="BT63" s="47"/>
      <c r="BU63" s="45"/>
      <c r="BV63" s="46"/>
      <c r="BW63" s="64">
        <v>50000</v>
      </c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46"/>
      <c r="CI63" s="47"/>
      <c r="CJ63" s="45"/>
      <c r="CK63" s="46"/>
      <c r="CL63" s="46">
        <v>50000</v>
      </c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7"/>
    </row>
    <row r="64" spans="1:102" s="15" customFormat="1" ht="27.75" customHeight="1">
      <c r="A64" s="38" t="s">
        <v>172</v>
      </c>
      <c r="B64" s="39"/>
      <c r="C64" s="39"/>
      <c r="D64" s="39"/>
      <c r="E64" s="39"/>
      <c r="F64" s="39"/>
      <c r="G64" s="39"/>
      <c r="H64" s="39"/>
      <c r="I64" s="39"/>
      <c r="J64" s="40"/>
      <c r="K64" s="28"/>
      <c r="L64" s="77" t="s">
        <v>34</v>
      </c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82" t="s">
        <v>60</v>
      </c>
      <c r="AZ64" s="83"/>
      <c r="BA64" s="83"/>
      <c r="BB64" s="83"/>
      <c r="BC64" s="83"/>
      <c r="BD64" s="83"/>
      <c r="BE64" s="84"/>
      <c r="BF64" s="45"/>
      <c r="BG64" s="46"/>
      <c r="BH64" s="46">
        <f>32837+153</f>
        <v>32990</v>
      </c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7"/>
      <c r="BU64" s="45" t="s">
        <v>133</v>
      </c>
      <c r="BV64" s="46"/>
      <c r="BW64" s="46">
        <v>9024</v>
      </c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 t="s">
        <v>134</v>
      </c>
      <c r="CI64" s="47"/>
      <c r="CJ64" s="45" t="s">
        <v>133</v>
      </c>
      <c r="CK64" s="46"/>
      <c r="CL64" s="46">
        <v>40656</v>
      </c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 t="s">
        <v>134</v>
      </c>
      <c r="CX64" s="47"/>
    </row>
    <row r="65" spans="1:102" s="4" customFormat="1" ht="10.5" customHeight="1">
      <c r="A65" s="48" t="s">
        <v>172</v>
      </c>
      <c r="B65" s="49"/>
      <c r="C65" s="49"/>
      <c r="D65" s="49"/>
      <c r="E65" s="49"/>
      <c r="F65" s="49"/>
      <c r="G65" s="49"/>
      <c r="H65" s="49"/>
      <c r="I65" s="49"/>
      <c r="J65" s="50"/>
      <c r="K65" s="10"/>
      <c r="L65" s="9"/>
      <c r="M65" s="54" t="s">
        <v>85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113" t="s">
        <v>105</v>
      </c>
      <c r="AZ65" s="114"/>
      <c r="BA65" s="114"/>
      <c r="BB65" s="114"/>
      <c r="BC65" s="114"/>
      <c r="BD65" s="114"/>
      <c r="BE65" s="115"/>
      <c r="BF65" s="31"/>
      <c r="BG65" s="32"/>
      <c r="BH65" s="32">
        <f>41861+153</f>
        <v>42014</v>
      </c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3"/>
      <c r="BU65" s="31"/>
      <c r="BV65" s="32"/>
      <c r="BW65" s="32">
        <v>31632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3"/>
      <c r="CJ65" s="31" t="s">
        <v>133</v>
      </c>
      <c r="CK65" s="32"/>
      <c r="CL65" s="32">
        <v>25925</v>
      </c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 t="s">
        <v>134</v>
      </c>
      <c r="CX65" s="33"/>
    </row>
    <row r="66" spans="1:102" s="4" customFormat="1" ht="22.5" customHeight="1" thickBot="1">
      <c r="A66" s="107"/>
      <c r="B66" s="108"/>
      <c r="C66" s="108"/>
      <c r="D66" s="108"/>
      <c r="E66" s="108"/>
      <c r="F66" s="108"/>
      <c r="G66" s="108"/>
      <c r="H66" s="108"/>
      <c r="I66" s="108"/>
      <c r="J66" s="109"/>
      <c r="K66" s="12"/>
      <c r="L66" s="11"/>
      <c r="M66" s="37" t="s">
        <v>104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113"/>
      <c r="AZ66" s="114"/>
      <c r="BA66" s="114"/>
      <c r="BB66" s="114"/>
      <c r="BC66" s="114"/>
      <c r="BD66" s="114"/>
      <c r="BE66" s="115"/>
      <c r="BF66" s="69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8"/>
      <c r="BU66" s="69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8"/>
      <c r="CJ66" s="69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8"/>
    </row>
    <row r="67" spans="1:102" s="4" customFormat="1" ht="15" customHeight="1" thickBot="1">
      <c r="A67" s="125" t="s">
        <v>84</v>
      </c>
      <c r="B67" s="126"/>
      <c r="C67" s="126"/>
      <c r="D67" s="126"/>
      <c r="E67" s="126"/>
      <c r="F67" s="126"/>
      <c r="G67" s="126"/>
      <c r="H67" s="126"/>
      <c r="I67" s="126"/>
      <c r="J67" s="127"/>
      <c r="K67" s="23"/>
      <c r="L67" s="116" t="s">
        <v>35</v>
      </c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21" t="s">
        <v>61</v>
      </c>
      <c r="AZ67" s="122"/>
      <c r="BA67" s="122"/>
      <c r="BB67" s="122"/>
      <c r="BC67" s="122"/>
      <c r="BD67" s="122"/>
      <c r="BE67" s="123"/>
      <c r="BF67" s="61"/>
      <c r="BG67" s="62"/>
      <c r="BH67" s="62">
        <f>BH64+BH63+BF60</f>
        <v>85990</v>
      </c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3"/>
      <c r="BU67" s="61"/>
      <c r="BV67" s="62"/>
      <c r="BW67" s="62">
        <f>BU60+BW63-BW64</f>
        <v>43976</v>
      </c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3"/>
      <c r="CJ67" s="61"/>
      <c r="CK67" s="62"/>
      <c r="CL67" s="62">
        <f>CJ60+CL63-CL64</f>
        <v>12344</v>
      </c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3"/>
    </row>
    <row r="68" spans="1:102" s="4" customFormat="1" ht="1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9"/>
      <c r="K68" s="111" t="s">
        <v>36</v>
      </c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3"/>
      <c r="AZ68" s="114"/>
      <c r="BA68" s="114"/>
      <c r="BB68" s="114"/>
      <c r="BC68" s="114"/>
      <c r="BD68" s="114"/>
      <c r="BE68" s="115"/>
      <c r="BF68" s="76">
        <v>31</v>
      </c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6"/>
      <c r="BU68" s="76">
        <v>51</v>
      </c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6"/>
      <c r="CJ68" s="76">
        <v>0</v>
      </c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6"/>
    </row>
    <row r="69" spans="1:102" s="4" customFormat="1" ht="15" customHeight="1">
      <c r="A69" s="51" t="s">
        <v>175</v>
      </c>
      <c r="B69" s="52"/>
      <c r="C69" s="52"/>
      <c r="D69" s="52"/>
      <c r="E69" s="52"/>
      <c r="F69" s="52"/>
      <c r="G69" s="52"/>
      <c r="H69" s="52"/>
      <c r="I69" s="52"/>
      <c r="J69" s="53"/>
      <c r="K69" s="18"/>
      <c r="L69" s="181" t="s">
        <v>37</v>
      </c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58" t="s">
        <v>62</v>
      </c>
      <c r="AZ69" s="59"/>
      <c r="BA69" s="59"/>
      <c r="BB69" s="59"/>
      <c r="BC69" s="59"/>
      <c r="BD69" s="59"/>
      <c r="BE69" s="60"/>
      <c r="BF69" s="34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6"/>
      <c r="BU69" s="34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6"/>
      <c r="CJ69" s="34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6"/>
    </row>
    <row r="70" spans="1:102" s="4" customFormat="1" ht="15" customHeight="1" thickBot="1">
      <c r="A70" s="107" t="s">
        <v>173</v>
      </c>
      <c r="B70" s="108"/>
      <c r="C70" s="108"/>
      <c r="D70" s="108"/>
      <c r="E70" s="108"/>
      <c r="F70" s="108"/>
      <c r="G70" s="108"/>
      <c r="H70" s="108"/>
      <c r="I70" s="108"/>
      <c r="J70" s="109"/>
      <c r="K70" s="11"/>
      <c r="L70" s="124" t="s">
        <v>148</v>
      </c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13" t="s">
        <v>147</v>
      </c>
      <c r="AZ70" s="114"/>
      <c r="BA70" s="114"/>
      <c r="BB70" s="114"/>
      <c r="BC70" s="114"/>
      <c r="BD70" s="114"/>
      <c r="BE70" s="115"/>
      <c r="BF70" s="69">
        <f>256-17</f>
        <v>239</v>
      </c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8"/>
      <c r="BU70" s="69">
        <v>782</v>
      </c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8"/>
      <c r="CJ70" s="69">
        <v>0</v>
      </c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8"/>
    </row>
    <row r="71" spans="1:102" s="4" customFormat="1" ht="15" customHeight="1" thickBot="1">
      <c r="A71" s="125" t="s">
        <v>84</v>
      </c>
      <c r="B71" s="126"/>
      <c r="C71" s="126"/>
      <c r="D71" s="126"/>
      <c r="E71" s="126"/>
      <c r="F71" s="126"/>
      <c r="G71" s="126"/>
      <c r="H71" s="126"/>
      <c r="I71" s="126"/>
      <c r="J71" s="127"/>
      <c r="K71" s="23"/>
      <c r="L71" s="116" t="s">
        <v>38</v>
      </c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21" t="s">
        <v>63</v>
      </c>
      <c r="AZ71" s="122"/>
      <c r="BA71" s="122"/>
      <c r="BB71" s="122"/>
      <c r="BC71" s="122"/>
      <c r="BD71" s="122"/>
      <c r="BE71" s="123"/>
      <c r="BF71" s="61">
        <f>BF70+BF68</f>
        <v>270</v>
      </c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3"/>
      <c r="BU71" s="61">
        <f>BU70+BU68</f>
        <v>833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3"/>
      <c r="CJ71" s="61">
        <f>CJ70+CJ68</f>
        <v>0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3"/>
    </row>
    <row r="72" spans="1:102" s="4" customFormat="1" ht="15" customHeight="1">
      <c r="A72" s="107" t="s">
        <v>173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10" t="s">
        <v>39</v>
      </c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3" t="s">
        <v>64</v>
      </c>
      <c r="AZ72" s="114"/>
      <c r="BA72" s="114"/>
      <c r="BB72" s="114"/>
      <c r="BC72" s="114"/>
      <c r="BD72" s="114"/>
      <c r="BE72" s="115"/>
      <c r="BF72" s="73">
        <f>BF74+BF76+BF77+BF78+BF79+BF80</f>
        <v>352491</v>
      </c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5"/>
      <c r="BU72" s="73">
        <f>BU74+BU76+BU77+BU78+BU79+BU80</f>
        <v>309990</v>
      </c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5"/>
      <c r="CJ72" s="73">
        <f>CJ74+CJ76+CJ77+CJ78+CJ79+CJ80</f>
        <v>341255</v>
      </c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5"/>
    </row>
    <row r="73" spans="1:102" s="4" customFormat="1" ht="15" customHeight="1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13"/>
      <c r="L73" s="181" t="s">
        <v>40</v>
      </c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58"/>
      <c r="AZ73" s="59"/>
      <c r="BA73" s="59"/>
      <c r="BB73" s="59"/>
      <c r="BC73" s="59"/>
      <c r="BD73" s="59"/>
      <c r="BE73" s="60"/>
      <c r="BF73" s="34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6"/>
      <c r="BU73" s="34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6"/>
      <c r="CJ73" s="34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6"/>
    </row>
    <row r="74" spans="1:102" s="4" customFormat="1" ht="10.5" customHeight="1">
      <c r="A74" s="48" t="s">
        <v>173</v>
      </c>
      <c r="B74" s="49"/>
      <c r="C74" s="49"/>
      <c r="D74" s="49"/>
      <c r="E74" s="49"/>
      <c r="F74" s="49"/>
      <c r="G74" s="49"/>
      <c r="H74" s="49"/>
      <c r="I74" s="49"/>
      <c r="J74" s="50"/>
      <c r="K74" s="10"/>
      <c r="L74" s="9"/>
      <c r="M74" s="54" t="s">
        <v>85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5" t="s">
        <v>106</v>
      </c>
      <c r="AZ74" s="56"/>
      <c r="BA74" s="56"/>
      <c r="BB74" s="56"/>
      <c r="BC74" s="56"/>
      <c r="BD74" s="56"/>
      <c r="BE74" s="57"/>
      <c r="BF74" s="31">
        <f>345104+101+185</f>
        <v>345390</v>
      </c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3"/>
      <c r="BU74" s="31">
        <v>306982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3"/>
      <c r="CJ74" s="31">
        <v>270113</v>
      </c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3"/>
    </row>
    <row r="75" spans="1:102" s="4" customFormat="1" ht="12">
      <c r="A75" s="51"/>
      <c r="B75" s="52"/>
      <c r="C75" s="52"/>
      <c r="D75" s="52"/>
      <c r="E75" s="52"/>
      <c r="F75" s="52"/>
      <c r="G75" s="52"/>
      <c r="H75" s="52"/>
      <c r="I75" s="52"/>
      <c r="J75" s="53"/>
      <c r="K75" s="13"/>
      <c r="L75" s="18"/>
      <c r="M75" s="203" t="s">
        <v>112</v>
      </c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58"/>
      <c r="AZ75" s="59"/>
      <c r="BA75" s="59"/>
      <c r="BB75" s="59"/>
      <c r="BC75" s="59"/>
      <c r="BD75" s="59"/>
      <c r="BE75" s="60"/>
      <c r="BF75" s="34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6"/>
      <c r="BU75" s="34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6"/>
      <c r="CJ75" s="34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6"/>
    </row>
    <row r="76" spans="1:102" s="4" customFormat="1" ht="25.5" customHeight="1">
      <c r="A76" s="38" t="s">
        <v>173</v>
      </c>
      <c r="B76" s="39"/>
      <c r="C76" s="39"/>
      <c r="D76" s="39"/>
      <c r="E76" s="39"/>
      <c r="F76" s="39"/>
      <c r="G76" s="39"/>
      <c r="H76" s="39"/>
      <c r="I76" s="39"/>
      <c r="J76" s="40"/>
      <c r="K76" s="14"/>
      <c r="L76" s="17"/>
      <c r="M76" s="85" t="s">
        <v>113</v>
      </c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2" t="s">
        <v>107</v>
      </c>
      <c r="AZ76" s="83"/>
      <c r="BA76" s="83"/>
      <c r="BB76" s="83"/>
      <c r="BC76" s="83"/>
      <c r="BD76" s="83"/>
      <c r="BE76" s="84"/>
      <c r="BF76" s="45">
        <v>1465</v>
      </c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7"/>
      <c r="BU76" s="45">
        <v>1442</v>
      </c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7"/>
      <c r="CJ76" s="45">
        <v>1185</v>
      </c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7"/>
    </row>
    <row r="77" spans="1:102" s="4" customFormat="1" ht="12" customHeight="1">
      <c r="A77" s="38" t="s">
        <v>173</v>
      </c>
      <c r="B77" s="39"/>
      <c r="C77" s="39"/>
      <c r="D77" s="39"/>
      <c r="E77" s="39"/>
      <c r="F77" s="39"/>
      <c r="G77" s="39"/>
      <c r="H77" s="39"/>
      <c r="I77" s="39"/>
      <c r="J77" s="40"/>
      <c r="K77" s="14"/>
      <c r="L77" s="17"/>
      <c r="M77" s="85" t="s">
        <v>114</v>
      </c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2" t="s">
        <v>108</v>
      </c>
      <c r="AZ77" s="83"/>
      <c r="BA77" s="83"/>
      <c r="BB77" s="83"/>
      <c r="BC77" s="83"/>
      <c r="BD77" s="83"/>
      <c r="BE77" s="84"/>
      <c r="BF77" s="45">
        <f>302+1+11</f>
        <v>314</v>
      </c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7"/>
      <c r="BU77" s="45">
        <v>242</v>
      </c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7"/>
      <c r="CJ77" s="45">
        <v>10674</v>
      </c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7"/>
    </row>
    <row r="78" spans="1:102" s="4" customFormat="1" ht="24.75" customHeight="1">
      <c r="A78" s="38" t="s">
        <v>173</v>
      </c>
      <c r="B78" s="39"/>
      <c r="C78" s="39"/>
      <c r="D78" s="39"/>
      <c r="E78" s="39"/>
      <c r="F78" s="39"/>
      <c r="G78" s="39"/>
      <c r="H78" s="39"/>
      <c r="I78" s="39"/>
      <c r="J78" s="40"/>
      <c r="K78" s="14"/>
      <c r="L78" s="17"/>
      <c r="M78" s="85" t="s">
        <v>115</v>
      </c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2" t="s">
        <v>109</v>
      </c>
      <c r="AZ78" s="83"/>
      <c r="BA78" s="83"/>
      <c r="BB78" s="83"/>
      <c r="BC78" s="83"/>
      <c r="BD78" s="83"/>
      <c r="BE78" s="84"/>
      <c r="BF78" s="45">
        <f>22+445+148+6</f>
        <v>621</v>
      </c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7"/>
      <c r="BU78" s="45">
        <v>568</v>
      </c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7"/>
      <c r="CJ78" s="45">
        <v>428</v>
      </c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7"/>
    </row>
    <row r="79" spans="1:102" s="4" customFormat="1" ht="12" customHeight="1">
      <c r="A79" s="38" t="s">
        <v>173</v>
      </c>
      <c r="B79" s="39"/>
      <c r="C79" s="39"/>
      <c r="D79" s="39"/>
      <c r="E79" s="39"/>
      <c r="F79" s="39"/>
      <c r="G79" s="39"/>
      <c r="H79" s="39"/>
      <c r="I79" s="39"/>
      <c r="J79" s="40"/>
      <c r="K79" s="14"/>
      <c r="L79" s="17"/>
      <c r="M79" s="85" t="s">
        <v>116</v>
      </c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2" t="s">
        <v>110</v>
      </c>
      <c r="AZ79" s="83"/>
      <c r="BA79" s="83"/>
      <c r="BB79" s="83"/>
      <c r="BC79" s="83"/>
      <c r="BD79" s="83"/>
      <c r="BE79" s="84"/>
      <c r="BF79" s="45">
        <f>634-97</f>
        <v>537</v>
      </c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7"/>
      <c r="BU79" s="45">
        <v>752</v>
      </c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7"/>
      <c r="CJ79" s="45">
        <v>57287</v>
      </c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7"/>
    </row>
    <row r="80" spans="1:102" s="4" customFormat="1" ht="12" customHeight="1">
      <c r="A80" s="38" t="s">
        <v>173</v>
      </c>
      <c r="B80" s="39"/>
      <c r="C80" s="39"/>
      <c r="D80" s="39"/>
      <c r="E80" s="39"/>
      <c r="F80" s="39"/>
      <c r="G80" s="39"/>
      <c r="H80" s="39"/>
      <c r="I80" s="39"/>
      <c r="J80" s="40"/>
      <c r="K80" s="14"/>
      <c r="L80" s="17"/>
      <c r="M80" s="85" t="s">
        <v>117</v>
      </c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2" t="s">
        <v>111</v>
      </c>
      <c r="AZ80" s="83"/>
      <c r="BA80" s="83"/>
      <c r="BB80" s="83"/>
      <c r="BC80" s="83"/>
      <c r="BD80" s="83"/>
      <c r="BE80" s="84"/>
      <c r="BF80" s="45">
        <f>4317-153</f>
        <v>4164</v>
      </c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7"/>
      <c r="BU80" s="45">
        <v>4</v>
      </c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7"/>
      <c r="CJ80" s="45">
        <v>1568</v>
      </c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7"/>
    </row>
    <row r="81" spans="1:102" s="4" customFormat="1" ht="15" customHeight="1" thickBot="1">
      <c r="A81" s="48" t="s">
        <v>174</v>
      </c>
      <c r="B81" s="49"/>
      <c r="C81" s="49"/>
      <c r="D81" s="49"/>
      <c r="E81" s="49"/>
      <c r="F81" s="49"/>
      <c r="G81" s="49"/>
      <c r="H81" s="49"/>
      <c r="I81" s="49"/>
      <c r="J81" s="50"/>
      <c r="K81" s="10"/>
      <c r="L81" s="134" t="s">
        <v>71</v>
      </c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55" t="s">
        <v>65</v>
      </c>
      <c r="AZ81" s="56"/>
      <c r="BA81" s="56"/>
      <c r="BB81" s="56"/>
      <c r="BC81" s="56"/>
      <c r="BD81" s="56"/>
      <c r="BE81" s="57"/>
      <c r="BF81" s="31">
        <v>3200</v>
      </c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3"/>
      <c r="BU81" s="31">
        <v>2834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3"/>
      <c r="CJ81" s="31">
        <v>2061</v>
      </c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3"/>
    </row>
    <row r="82" spans="1:102" s="15" customFormat="1" ht="15" customHeight="1" thickBot="1">
      <c r="A82" s="135" t="s">
        <v>84</v>
      </c>
      <c r="B82" s="136"/>
      <c r="C82" s="136"/>
      <c r="D82" s="136"/>
      <c r="E82" s="136"/>
      <c r="F82" s="136"/>
      <c r="G82" s="136"/>
      <c r="H82" s="136"/>
      <c r="I82" s="136"/>
      <c r="J82" s="137"/>
      <c r="K82" s="24"/>
      <c r="L82" s="169" t="s">
        <v>41</v>
      </c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21" t="s">
        <v>66</v>
      </c>
      <c r="AZ82" s="122"/>
      <c r="BA82" s="122"/>
      <c r="BB82" s="122"/>
      <c r="BC82" s="122"/>
      <c r="BD82" s="122"/>
      <c r="BE82" s="123"/>
      <c r="BF82" s="139">
        <f>BF81+BF72</f>
        <v>355691</v>
      </c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1"/>
      <c r="BU82" s="139">
        <f>BU81+BU72</f>
        <v>312824</v>
      </c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1"/>
      <c r="CJ82" s="139">
        <f>CJ81+CJ72</f>
        <v>343316</v>
      </c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1"/>
    </row>
    <row r="83" spans="1:102" s="4" customFormat="1" ht="15" customHeight="1" thickBot="1">
      <c r="A83" s="117" t="s">
        <v>84</v>
      </c>
      <c r="B83" s="118"/>
      <c r="C83" s="118"/>
      <c r="D83" s="118"/>
      <c r="E83" s="118"/>
      <c r="F83" s="118"/>
      <c r="G83" s="118"/>
      <c r="H83" s="118"/>
      <c r="I83" s="118"/>
      <c r="J83" s="119"/>
      <c r="K83" s="23"/>
      <c r="L83" s="120" t="s">
        <v>32</v>
      </c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1" t="s">
        <v>67</v>
      </c>
      <c r="AZ83" s="122"/>
      <c r="BA83" s="122"/>
      <c r="BB83" s="122"/>
      <c r="BC83" s="122"/>
      <c r="BD83" s="122"/>
      <c r="BE83" s="123"/>
      <c r="BF83" s="70">
        <f>BF82+BH67+BF71</f>
        <v>441951</v>
      </c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2"/>
      <c r="BU83" s="70">
        <f>BU82+BW67+BU71</f>
        <v>357633</v>
      </c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2"/>
      <c r="CJ83" s="70">
        <f>CJ82+CL67+CJ71</f>
        <v>355660</v>
      </c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2"/>
    </row>
    <row r="84" spans="1:102" s="4" customFormat="1" ht="29.25" customHeight="1" hidden="1">
      <c r="A84" s="175" t="s">
        <v>84</v>
      </c>
      <c r="B84" s="176"/>
      <c r="C84" s="176"/>
      <c r="D84" s="176"/>
      <c r="E84" s="176"/>
      <c r="F84" s="176"/>
      <c r="G84" s="176"/>
      <c r="H84" s="176"/>
      <c r="I84" s="176"/>
      <c r="J84" s="177"/>
      <c r="K84" s="178" t="s">
        <v>119</v>
      </c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80"/>
      <c r="AY84" s="164" t="s">
        <v>121</v>
      </c>
      <c r="AZ84" s="165"/>
      <c r="BA84" s="165"/>
      <c r="BB84" s="165"/>
      <c r="BC84" s="165"/>
      <c r="BD84" s="165"/>
      <c r="BE84" s="166"/>
      <c r="BF84" s="76"/>
      <c r="BG84" s="65"/>
      <c r="BH84" s="65">
        <f>BH67</f>
        <v>85990</v>
      </c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6"/>
      <c r="BU84" s="76"/>
      <c r="BV84" s="65"/>
      <c r="BW84" s="65">
        <f>BW67</f>
        <v>43976</v>
      </c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6"/>
      <c r="CJ84" s="76" t="s">
        <v>133</v>
      </c>
      <c r="CK84" s="65"/>
      <c r="CL84" s="65">
        <f>CL67</f>
        <v>12344</v>
      </c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 t="s">
        <v>134</v>
      </c>
      <c r="CX84" s="66"/>
    </row>
    <row r="85" spans="1:102" s="4" customFormat="1" ht="15" customHeight="1" hidden="1" thickBot="1">
      <c r="A85" s="147"/>
      <c r="B85" s="148"/>
      <c r="C85" s="148"/>
      <c r="D85" s="148"/>
      <c r="E85" s="148"/>
      <c r="F85" s="148"/>
      <c r="G85" s="148"/>
      <c r="H85" s="148"/>
      <c r="I85" s="148"/>
      <c r="J85" s="149"/>
      <c r="K85" s="25"/>
      <c r="L85" s="221" t="s">
        <v>120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2"/>
      <c r="AY85" s="182"/>
      <c r="AZ85" s="183"/>
      <c r="BA85" s="183"/>
      <c r="BB85" s="183"/>
      <c r="BC85" s="183"/>
      <c r="BD85" s="183"/>
      <c r="BE85" s="184"/>
      <c r="BF85" s="69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8"/>
      <c r="BU85" s="69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8"/>
      <c r="CJ85" s="69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8"/>
    </row>
    <row r="86" spans="1:102" s="4" customFormat="1" ht="39" customHeight="1" hidden="1">
      <c r="A86" s="175" t="s">
        <v>158</v>
      </c>
      <c r="B86" s="176"/>
      <c r="C86" s="176"/>
      <c r="D86" s="176"/>
      <c r="E86" s="176"/>
      <c r="F86" s="176"/>
      <c r="G86" s="176"/>
      <c r="H86" s="176"/>
      <c r="I86" s="176"/>
      <c r="J86" s="177"/>
      <c r="K86" s="178" t="s">
        <v>122</v>
      </c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80"/>
      <c r="AY86" s="164" t="s">
        <v>124</v>
      </c>
      <c r="AZ86" s="165"/>
      <c r="BA86" s="165"/>
      <c r="BB86" s="165"/>
      <c r="BC86" s="165"/>
      <c r="BD86" s="165"/>
      <c r="BE86" s="166"/>
      <c r="BF86" s="76">
        <v>5187</v>
      </c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6"/>
      <c r="BU86" s="76">
        <v>4882</v>
      </c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6"/>
      <c r="CJ86" s="76">
        <v>4709</v>
      </c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6"/>
    </row>
    <row r="87" spans="1:102" s="4" customFormat="1" ht="15" customHeight="1" hidden="1">
      <c r="A87" s="51"/>
      <c r="B87" s="52"/>
      <c r="C87" s="52"/>
      <c r="D87" s="52"/>
      <c r="E87" s="52"/>
      <c r="F87" s="52"/>
      <c r="G87" s="52"/>
      <c r="H87" s="52"/>
      <c r="I87" s="52"/>
      <c r="J87" s="53"/>
      <c r="K87" s="13"/>
      <c r="L87" s="181" t="s">
        <v>123</v>
      </c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  <c r="AQ87" s="181"/>
      <c r="AR87" s="181"/>
      <c r="AS87" s="181"/>
      <c r="AT87" s="181"/>
      <c r="AU87" s="181"/>
      <c r="AV87" s="181"/>
      <c r="AW87" s="181"/>
      <c r="AX87" s="220"/>
      <c r="AY87" s="58"/>
      <c r="AZ87" s="59"/>
      <c r="BA87" s="59"/>
      <c r="BB87" s="59"/>
      <c r="BC87" s="59"/>
      <c r="BD87" s="59"/>
      <c r="BE87" s="60"/>
      <c r="BF87" s="34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6"/>
      <c r="BU87" s="34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6"/>
      <c r="CJ87" s="34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6"/>
    </row>
    <row r="88" spans="1:102" s="4" customFormat="1" ht="15" customHeight="1" hidden="1">
      <c r="A88" s="38" t="s">
        <v>84</v>
      </c>
      <c r="B88" s="39"/>
      <c r="C88" s="39"/>
      <c r="D88" s="39"/>
      <c r="E88" s="39"/>
      <c r="F88" s="39"/>
      <c r="G88" s="39"/>
      <c r="H88" s="39"/>
      <c r="I88" s="39"/>
      <c r="J88" s="40"/>
      <c r="K88" s="14"/>
      <c r="L88" s="152" t="s">
        <v>128</v>
      </c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213"/>
      <c r="AY88" s="42" t="s">
        <v>125</v>
      </c>
      <c r="AZ88" s="43"/>
      <c r="BA88" s="43"/>
      <c r="BB88" s="43"/>
      <c r="BC88" s="43"/>
      <c r="BD88" s="43"/>
      <c r="BE88" s="44"/>
      <c r="BF88" s="45">
        <v>2</v>
      </c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7"/>
      <c r="BU88" s="45">
        <v>0</v>
      </c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7"/>
      <c r="CJ88" s="45">
        <v>107</v>
      </c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7"/>
    </row>
    <row r="89" spans="1:102" s="4" customFormat="1" ht="23.25" customHeight="1" hidden="1">
      <c r="A89" s="38" t="s">
        <v>84</v>
      </c>
      <c r="B89" s="39"/>
      <c r="C89" s="39"/>
      <c r="D89" s="39"/>
      <c r="E89" s="39"/>
      <c r="F89" s="39"/>
      <c r="G89" s="39"/>
      <c r="H89" s="39"/>
      <c r="I89" s="39"/>
      <c r="J89" s="40"/>
      <c r="K89" s="14"/>
      <c r="L89" s="214" t="s">
        <v>129</v>
      </c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5"/>
      <c r="AY89" s="42" t="s">
        <v>126</v>
      </c>
      <c r="AZ89" s="43"/>
      <c r="BA89" s="43"/>
      <c r="BB89" s="43"/>
      <c r="BC89" s="43"/>
      <c r="BD89" s="43"/>
      <c r="BE89" s="44"/>
      <c r="BF89" s="45">
        <v>5580</v>
      </c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7"/>
      <c r="BU89" s="45">
        <v>497</v>
      </c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7"/>
      <c r="CJ89" s="45">
        <v>544</v>
      </c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7"/>
    </row>
    <row r="90" spans="1:102" s="4" customFormat="1" ht="24" customHeight="1" hidden="1" thickBot="1">
      <c r="A90" s="170" t="s">
        <v>157</v>
      </c>
      <c r="B90" s="171"/>
      <c r="C90" s="171"/>
      <c r="D90" s="171"/>
      <c r="E90" s="171"/>
      <c r="F90" s="171"/>
      <c r="G90" s="171"/>
      <c r="H90" s="171"/>
      <c r="I90" s="171"/>
      <c r="J90" s="172"/>
      <c r="K90" s="22"/>
      <c r="L90" s="161" t="s">
        <v>130</v>
      </c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2"/>
      <c r="AY90" s="163" t="s">
        <v>127</v>
      </c>
      <c r="AZ90" s="80"/>
      <c r="BA90" s="80"/>
      <c r="BB90" s="80"/>
      <c r="BC90" s="80"/>
      <c r="BD90" s="80"/>
      <c r="BE90" s="81"/>
      <c r="BF90" s="216">
        <v>83</v>
      </c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8"/>
      <c r="BU90" s="210">
        <v>1995</v>
      </c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12"/>
      <c r="CJ90" s="210">
        <v>1557</v>
      </c>
      <c r="CK90" s="211"/>
      <c r="CL90" s="211"/>
      <c r="CM90" s="211"/>
      <c r="CN90" s="211"/>
      <c r="CO90" s="211"/>
      <c r="CP90" s="211"/>
      <c r="CQ90" s="211"/>
      <c r="CR90" s="211"/>
      <c r="CS90" s="211"/>
      <c r="CT90" s="211"/>
      <c r="CU90" s="211"/>
      <c r="CV90" s="211"/>
      <c r="CW90" s="211"/>
      <c r="CX90" s="212"/>
    </row>
    <row r="101" s="4" customFormat="1" ht="12">
      <c r="BC101" s="4" t="s">
        <v>43</v>
      </c>
    </row>
    <row r="102" spans="1:102" s="4" customFormat="1" ht="12">
      <c r="A102" s="4" t="s">
        <v>42</v>
      </c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D102" s="160" t="s">
        <v>145</v>
      </c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C102" s="4" t="s">
        <v>44</v>
      </c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CB102" s="160" t="s">
        <v>118</v>
      </c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</row>
    <row r="103" spans="15:102" s="16" customFormat="1" ht="9.75">
      <c r="O103" s="168" t="s">
        <v>45</v>
      </c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D103" s="168" t="s">
        <v>46</v>
      </c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M103" s="168" t="s">
        <v>45</v>
      </c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CB103" s="168" t="s">
        <v>46</v>
      </c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8"/>
      <c r="CU103" s="168"/>
      <c r="CV103" s="168"/>
      <c r="CW103" s="168"/>
      <c r="CX103" s="168"/>
    </row>
    <row r="104" spans="1:34" s="4" customFormat="1" ht="12">
      <c r="A104" s="173" t="s">
        <v>47</v>
      </c>
      <c r="B104" s="173"/>
      <c r="C104" s="59" t="s">
        <v>177</v>
      </c>
      <c r="D104" s="59"/>
      <c r="E104" s="59"/>
      <c r="F104" s="59"/>
      <c r="G104" s="167" t="s">
        <v>47</v>
      </c>
      <c r="H104" s="167"/>
      <c r="J104" s="160" t="s">
        <v>178</v>
      </c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73">
        <v>20</v>
      </c>
      <c r="AA104" s="173"/>
      <c r="AB104" s="173"/>
      <c r="AC104" s="173"/>
      <c r="AD104" s="174" t="s">
        <v>166</v>
      </c>
      <c r="AE104" s="174"/>
      <c r="AF104" s="174"/>
      <c r="AH104" s="4" t="s">
        <v>17</v>
      </c>
    </row>
    <row r="110" spans="1:102" s="30" customFormat="1" ht="13.5" thickBot="1">
      <c r="A110" s="208" t="s">
        <v>149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9"/>
      <c r="BF110" s="205">
        <f>BF83-BF56</f>
        <v>0</v>
      </c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7"/>
      <c r="BU110" s="205">
        <f>BU83-BU56</f>
        <v>0</v>
      </c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6"/>
      <c r="CH110" s="206"/>
      <c r="CI110" s="207"/>
      <c r="CJ110" s="205">
        <f>CJ83-CJ56</f>
        <v>0</v>
      </c>
      <c r="CK110" s="206"/>
      <c r="CL110" s="206"/>
      <c r="CM110" s="206"/>
      <c r="CN110" s="206"/>
      <c r="CO110" s="206"/>
      <c r="CP110" s="206"/>
      <c r="CQ110" s="206"/>
      <c r="CR110" s="206"/>
      <c r="CS110" s="206"/>
      <c r="CT110" s="206"/>
      <c r="CU110" s="206"/>
      <c r="CV110" s="206"/>
      <c r="CW110" s="206"/>
      <c r="CX110" s="207"/>
    </row>
  </sheetData>
  <sheetProtection/>
  <mergeCells count="424">
    <mergeCell ref="A84:J85"/>
    <mergeCell ref="AY9:BT9"/>
    <mergeCell ref="A2:CB2"/>
    <mergeCell ref="L87:AX87"/>
    <mergeCell ref="CJ86:CX87"/>
    <mergeCell ref="BU86:CI87"/>
    <mergeCell ref="L85:AX85"/>
    <mergeCell ref="BF84:BG85"/>
    <mergeCell ref="AY84:BE85"/>
    <mergeCell ref="K84:AX84"/>
    <mergeCell ref="CJ90:CX90"/>
    <mergeCell ref="BU90:CI90"/>
    <mergeCell ref="CJ89:CX89"/>
    <mergeCell ref="AY88:BE88"/>
    <mergeCell ref="L88:AX88"/>
    <mergeCell ref="A88:J88"/>
    <mergeCell ref="L89:AX89"/>
    <mergeCell ref="AY89:BE89"/>
    <mergeCell ref="BF89:BT89"/>
    <mergeCell ref="BF90:BT90"/>
    <mergeCell ref="A39:J39"/>
    <mergeCell ref="M39:AX39"/>
    <mergeCell ref="AY39:BE39"/>
    <mergeCell ref="BF39:BT39"/>
    <mergeCell ref="BU39:CI39"/>
    <mergeCell ref="CJ39:CX39"/>
    <mergeCell ref="A38:J38"/>
    <mergeCell ref="M38:AX38"/>
    <mergeCell ref="AY38:BE38"/>
    <mergeCell ref="BF38:BT38"/>
    <mergeCell ref="BU38:CI38"/>
    <mergeCell ref="CJ38:CX38"/>
    <mergeCell ref="A36:J37"/>
    <mergeCell ref="M36:AX36"/>
    <mergeCell ref="AY36:BE37"/>
    <mergeCell ref="BF36:BT37"/>
    <mergeCell ref="BU36:CI37"/>
    <mergeCell ref="CJ36:CX37"/>
    <mergeCell ref="M37:AX37"/>
    <mergeCell ref="BF110:BT110"/>
    <mergeCell ref="BU110:CI110"/>
    <mergeCell ref="CJ110:CX110"/>
    <mergeCell ref="A110:BE110"/>
    <mergeCell ref="A69:J69"/>
    <mergeCell ref="A34:J35"/>
    <mergeCell ref="M34:AX34"/>
    <mergeCell ref="AY34:BE35"/>
    <mergeCell ref="BF34:BT35"/>
    <mergeCell ref="BU34:CI35"/>
    <mergeCell ref="A23:J23"/>
    <mergeCell ref="L23:AX23"/>
    <mergeCell ref="AY23:BE23"/>
    <mergeCell ref="BF23:BT23"/>
    <mergeCell ref="BU23:CI23"/>
    <mergeCell ref="CJ23:CX23"/>
    <mergeCell ref="AY69:BE69"/>
    <mergeCell ref="BF70:BT70"/>
    <mergeCell ref="BU70:CI70"/>
    <mergeCell ref="CJ70:CX70"/>
    <mergeCell ref="BF68:BT69"/>
    <mergeCell ref="BU68:CI69"/>
    <mergeCell ref="CJ68:CX69"/>
    <mergeCell ref="CJ84:CK85"/>
    <mergeCell ref="CL84:CV85"/>
    <mergeCell ref="CW84:CX85"/>
    <mergeCell ref="CJ65:CK66"/>
    <mergeCell ref="CL65:CV66"/>
    <mergeCell ref="CW65:CX66"/>
    <mergeCell ref="CJ67:CK67"/>
    <mergeCell ref="CL67:CV67"/>
    <mergeCell ref="CW67:CX67"/>
    <mergeCell ref="CJ77:CX77"/>
    <mergeCell ref="AY78:BE78"/>
    <mergeCell ref="BF78:BT78"/>
    <mergeCell ref="A79:J79"/>
    <mergeCell ref="CJ63:CK63"/>
    <mergeCell ref="CL63:CV63"/>
    <mergeCell ref="CW63:CX63"/>
    <mergeCell ref="CJ64:CK64"/>
    <mergeCell ref="CL64:CV64"/>
    <mergeCell ref="CW64:CX64"/>
    <mergeCell ref="L69:AX69"/>
    <mergeCell ref="CJ78:CX78"/>
    <mergeCell ref="CJ80:CX80"/>
    <mergeCell ref="BU79:CI79"/>
    <mergeCell ref="CJ79:CX79"/>
    <mergeCell ref="M79:AX79"/>
    <mergeCell ref="AY79:BE79"/>
    <mergeCell ref="BF79:BT79"/>
    <mergeCell ref="M80:AX80"/>
    <mergeCell ref="AY80:BE80"/>
    <mergeCell ref="BF80:BT80"/>
    <mergeCell ref="CJ76:CX76"/>
    <mergeCell ref="A74:J75"/>
    <mergeCell ref="A77:J77"/>
    <mergeCell ref="M77:AX77"/>
    <mergeCell ref="AY77:BE77"/>
    <mergeCell ref="BF77:BT77"/>
    <mergeCell ref="A76:J76"/>
    <mergeCell ref="M76:AX76"/>
    <mergeCell ref="AY76:BE76"/>
    <mergeCell ref="BF76:BT76"/>
    <mergeCell ref="CJ72:CX73"/>
    <mergeCell ref="AY71:BE71"/>
    <mergeCell ref="BF71:BT71"/>
    <mergeCell ref="BU74:CI75"/>
    <mergeCell ref="CJ74:CX75"/>
    <mergeCell ref="M75:AX75"/>
    <mergeCell ref="BU72:CI73"/>
    <mergeCell ref="K72:AX72"/>
    <mergeCell ref="L73:AX73"/>
    <mergeCell ref="M74:AX74"/>
    <mergeCell ref="K15:AX17"/>
    <mergeCell ref="CA58:CD58"/>
    <mergeCell ref="BU45:CI45"/>
    <mergeCell ref="M66:AX66"/>
    <mergeCell ref="BU52:CI52"/>
    <mergeCell ref="BF57:BT57"/>
    <mergeCell ref="BF58:BK58"/>
    <mergeCell ref="BL58:BO58"/>
    <mergeCell ref="BF49:BT49"/>
    <mergeCell ref="AY64:BE64"/>
    <mergeCell ref="Q8:BS8"/>
    <mergeCell ref="A10:BI10"/>
    <mergeCell ref="A1:CB1"/>
    <mergeCell ref="A72:J73"/>
    <mergeCell ref="A15:J17"/>
    <mergeCell ref="A21:J21"/>
    <mergeCell ref="L21:AX21"/>
    <mergeCell ref="AY21:BE21"/>
    <mergeCell ref="BW16:BZ16"/>
    <mergeCell ref="BU33:CI33"/>
    <mergeCell ref="BF17:BT17"/>
    <mergeCell ref="BF15:BT15"/>
    <mergeCell ref="CC4:CI4"/>
    <mergeCell ref="CR4:CX4"/>
    <mergeCell ref="A54:J54"/>
    <mergeCell ref="CJ4:CQ4"/>
    <mergeCell ref="CC5:CX5"/>
    <mergeCell ref="N5:BP5"/>
    <mergeCell ref="CC7:CX8"/>
    <mergeCell ref="CC6:CX6"/>
    <mergeCell ref="CA16:CD16"/>
    <mergeCell ref="BU17:CI17"/>
    <mergeCell ref="BU15:CI15"/>
    <mergeCell ref="CC9:CM10"/>
    <mergeCell ref="CL16:CO16"/>
    <mergeCell ref="CC2:CX2"/>
    <mergeCell ref="A13:BZ13"/>
    <mergeCell ref="CC3:CX3"/>
    <mergeCell ref="CC11:CX11"/>
    <mergeCell ref="Z12:BZ12"/>
    <mergeCell ref="CJ24:CX25"/>
    <mergeCell ref="CJ22:CX22"/>
    <mergeCell ref="CJ21:CX21"/>
    <mergeCell ref="CJ18:CX20"/>
    <mergeCell ref="CN9:CX10"/>
    <mergeCell ref="CP16:CS16"/>
    <mergeCell ref="CJ17:CX17"/>
    <mergeCell ref="CJ15:CX15"/>
    <mergeCell ref="BU22:CI22"/>
    <mergeCell ref="BF21:BT21"/>
    <mergeCell ref="BU21:CI21"/>
    <mergeCell ref="K19:AX19"/>
    <mergeCell ref="L20:AX20"/>
    <mergeCell ref="AY24:BE25"/>
    <mergeCell ref="BF24:BT25"/>
    <mergeCell ref="BU24:CI25"/>
    <mergeCell ref="BF18:BT20"/>
    <mergeCell ref="BU18:CI20"/>
    <mergeCell ref="CJ52:CX52"/>
    <mergeCell ref="CJ60:CX62"/>
    <mergeCell ref="BU26:CI26"/>
    <mergeCell ref="CJ26:CX26"/>
    <mergeCell ref="BU27:CI28"/>
    <mergeCell ref="BU32:CI32"/>
    <mergeCell ref="CJ32:CX32"/>
    <mergeCell ref="CJ57:CX57"/>
    <mergeCell ref="BW58:BZ58"/>
    <mergeCell ref="CL58:CO58"/>
    <mergeCell ref="CJ27:CX28"/>
    <mergeCell ref="BU29:CI30"/>
    <mergeCell ref="CJ29:CX30"/>
    <mergeCell ref="BU31:CI31"/>
    <mergeCell ref="CJ31:CX31"/>
    <mergeCell ref="BU40:CI41"/>
    <mergeCell ref="CJ40:CX41"/>
    <mergeCell ref="CJ34:CX35"/>
    <mergeCell ref="CJ33:CX33"/>
    <mergeCell ref="CJ42:CX43"/>
    <mergeCell ref="BU44:CI44"/>
    <mergeCell ref="CJ44:CX44"/>
    <mergeCell ref="CJ49:CX49"/>
    <mergeCell ref="BU49:CI49"/>
    <mergeCell ref="BU50:CI51"/>
    <mergeCell ref="CJ50:CX51"/>
    <mergeCell ref="CJ46:CX46"/>
    <mergeCell ref="CJ45:CX45"/>
    <mergeCell ref="BU42:CI43"/>
    <mergeCell ref="CJ55:CX55"/>
    <mergeCell ref="CJ56:CX56"/>
    <mergeCell ref="BU53:CI53"/>
    <mergeCell ref="CJ53:CX53"/>
    <mergeCell ref="BU60:CI62"/>
    <mergeCell ref="BU71:CI71"/>
    <mergeCell ref="CJ71:CX71"/>
    <mergeCell ref="CJ59:CX59"/>
    <mergeCell ref="CP58:CS58"/>
    <mergeCell ref="BU54:CI54"/>
    <mergeCell ref="A86:J87"/>
    <mergeCell ref="K86:AX86"/>
    <mergeCell ref="A67:J67"/>
    <mergeCell ref="L67:AX67"/>
    <mergeCell ref="AY67:BE67"/>
    <mergeCell ref="A70:J70"/>
    <mergeCell ref="AY83:BE83"/>
    <mergeCell ref="AY74:BE75"/>
    <mergeCell ref="K68:AX68"/>
    <mergeCell ref="A80:J80"/>
    <mergeCell ref="CJ82:CX82"/>
    <mergeCell ref="J104:Y104"/>
    <mergeCell ref="O103:AA103"/>
    <mergeCell ref="A90:J90"/>
    <mergeCell ref="Z104:AC104"/>
    <mergeCell ref="O102:AA102"/>
    <mergeCell ref="AD103:AZ103"/>
    <mergeCell ref="AD104:AF104"/>
    <mergeCell ref="A104:B104"/>
    <mergeCell ref="A89:J89"/>
    <mergeCell ref="C104:F104"/>
    <mergeCell ref="G104:H104"/>
    <mergeCell ref="BM103:BY103"/>
    <mergeCell ref="CB103:CX103"/>
    <mergeCell ref="A82:J82"/>
    <mergeCell ref="L82:AX82"/>
    <mergeCell ref="AY82:BE82"/>
    <mergeCell ref="BF83:BT83"/>
    <mergeCell ref="A83:J83"/>
    <mergeCell ref="L83:AX83"/>
    <mergeCell ref="AD102:AZ102"/>
    <mergeCell ref="BM102:BY102"/>
    <mergeCell ref="CB102:CX102"/>
    <mergeCell ref="BF82:BT82"/>
    <mergeCell ref="L90:AX90"/>
    <mergeCell ref="AY90:BE90"/>
    <mergeCell ref="AY86:BE87"/>
    <mergeCell ref="BU82:CI82"/>
    <mergeCell ref="CJ88:CX88"/>
    <mergeCell ref="BU89:CI89"/>
    <mergeCell ref="BF86:BT87"/>
    <mergeCell ref="BF59:BT59"/>
    <mergeCell ref="BU59:CI59"/>
    <mergeCell ref="BF56:BT56"/>
    <mergeCell ref="BU56:CI56"/>
    <mergeCell ref="BU55:CI55"/>
    <mergeCell ref="BU57:CI57"/>
    <mergeCell ref="BS84:BT85"/>
    <mergeCell ref="BH84:BR85"/>
    <mergeCell ref="BF81:BT81"/>
    <mergeCell ref="AY15:BE17"/>
    <mergeCell ref="BF16:BK16"/>
    <mergeCell ref="A22:J22"/>
    <mergeCell ref="L22:AX22"/>
    <mergeCell ref="AY22:BE22"/>
    <mergeCell ref="BF22:BT22"/>
    <mergeCell ref="AY18:BE20"/>
    <mergeCell ref="A18:J20"/>
    <mergeCell ref="K18:AX18"/>
    <mergeCell ref="BL16:BO16"/>
    <mergeCell ref="A26:J26"/>
    <mergeCell ref="L26:AX26"/>
    <mergeCell ref="AY26:BE26"/>
    <mergeCell ref="BF26:BT26"/>
    <mergeCell ref="M24:AX24"/>
    <mergeCell ref="M25:AX25"/>
    <mergeCell ref="A24:J25"/>
    <mergeCell ref="A27:J28"/>
    <mergeCell ref="K27:AX27"/>
    <mergeCell ref="AY27:BE28"/>
    <mergeCell ref="BF27:BT28"/>
    <mergeCell ref="L28:AX28"/>
    <mergeCell ref="A32:J32"/>
    <mergeCell ref="L32:AX32"/>
    <mergeCell ref="AY32:BE32"/>
    <mergeCell ref="BF32:BT32"/>
    <mergeCell ref="A29:J30"/>
    <mergeCell ref="A33:J33"/>
    <mergeCell ref="L33:AX33"/>
    <mergeCell ref="AY33:BE33"/>
    <mergeCell ref="BF33:BT33"/>
    <mergeCell ref="A40:J41"/>
    <mergeCell ref="M40:AX40"/>
    <mergeCell ref="AY40:BE41"/>
    <mergeCell ref="BF40:BT41"/>
    <mergeCell ref="M41:AX41"/>
    <mergeCell ref="M35:AX35"/>
    <mergeCell ref="BF55:BT55"/>
    <mergeCell ref="A50:J51"/>
    <mergeCell ref="M50:AX50"/>
    <mergeCell ref="A52:J52"/>
    <mergeCell ref="M52:AX52"/>
    <mergeCell ref="AY52:BE52"/>
    <mergeCell ref="BF52:BT52"/>
    <mergeCell ref="A53:J53"/>
    <mergeCell ref="M53:AX53"/>
    <mergeCell ref="AY53:BE53"/>
    <mergeCell ref="A81:J81"/>
    <mergeCell ref="L81:AX81"/>
    <mergeCell ref="AY81:BE81"/>
    <mergeCell ref="AY68:BE68"/>
    <mergeCell ref="L63:AX63"/>
    <mergeCell ref="A55:J55"/>
    <mergeCell ref="L55:AX55"/>
    <mergeCell ref="AY55:BE55"/>
    <mergeCell ref="A78:J78"/>
    <mergeCell ref="M78:AX78"/>
    <mergeCell ref="A68:J68"/>
    <mergeCell ref="A65:J66"/>
    <mergeCell ref="M65:AX65"/>
    <mergeCell ref="AY60:BE62"/>
    <mergeCell ref="BF60:BT62"/>
    <mergeCell ref="K61:AX61"/>
    <mergeCell ref="BS65:BT66"/>
    <mergeCell ref="AY65:BE66"/>
    <mergeCell ref="BH67:BR67"/>
    <mergeCell ref="BH63:BR63"/>
    <mergeCell ref="BU88:CI88"/>
    <mergeCell ref="BF88:BT88"/>
    <mergeCell ref="A56:J56"/>
    <mergeCell ref="L56:AX56"/>
    <mergeCell ref="AY56:BE56"/>
    <mergeCell ref="L70:AX70"/>
    <mergeCell ref="AY70:BE70"/>
    <mergeCell ref="A71:J71"/>
    <mergeCell ref="BU81:CI81"/>
    <mergeCell ref="BF63:BG63"/>
    <mergeCell ref="CJ81:CX81"/>
    <mergeCell ref="CH65:CI66"/>
    <mergeCell ref="CJ83:CX83"/>
    <mergeCell ref="AY72:BE73"/>
    <mergeCell ref="A63:J63"/>
    <mergeCell ref="BU76:CI76"/>
    <mergeCell ref="BU80:CI80"/>
    <mergeCell ref="BU77:CI77"/>
    <mergeCell ref="L71:AX71"/>
    <mergeCell ref="BH65:BR66"/>
    <mergeCell ref="A57:J59"/>
    <mergeCell ref="K57:AX59"/>
    <mergeCell ref="AY57:BE59"/>
    <mergeCell ref="A60:J62"/>
    <mergeCell ref="K60:AX60"/>
    <mergeCell ref="L62:AX62"/>
    <mergeCell ref="M29:AX29"/>
    <mergeCell ref="M30:AX30"/>
    <mergeCell ref="M31:AX31"/>
    <mergeCell ref="A31:J31"/>
    <mergeCell ref="AY31:BE31"/>
    <mergeCell ref="BF31:BT31"/>
    <mergeCell ref="AY29:BE30"/>
    <mergeCell ref="BF29:BT30"/>
    <mergeCell ref="A42:J43"/>
    <mergeCell ref="M42:AX42"/>
    <mergeCell ref="AY42:BE43"/>
    <mergeCell ref="BF42:BT43"/>
    <mergeCell ref="M43:AX43"/>
    <mergeCell ref="A44:J44"/>
    <mergeCell ref="M44:AX44"/>
    <mergeCell ref="AY44:BE44"/>
    <mergeCell ref="BF44:BT44"/>
    <mergeCell ref="A45:J45"/>
    <mergeCell ref="M45:AX45"/>
    <mergeCell ref="AY45:BE45"/>
    <mergeCell ref="BF45:BT45"/>
    <mergeCell ref="AY50:BE51"/>
    <mergeCell ref="BF50:BT51"/>
    <mergeCell ref="M51:AX51"/>
    <mergeCell ref="A49:J49"/>
    <mergeCell ref="L49:AX49"/>
    <mergeCell ref="AY49:BE49"/>
    <mergeCell ref="BF53:BT53"/>
    <mergeCell ref="BH64:BR64"/>
    <mergeCell ref="BF64:BG64"/>
    <mergeCell ref="BS64:BT64"/>
    <mergeCell ref="A64:J64"/>
    <mergeCell ref="L64:AX64"/>
    <mergeCell ref="L54:AX54"/>
    <mergeCell ref="AY54:BE54"/>
    <mergeCell ref="BF54:BT54"/>
    <mergeCell ref="AY63:BE63"/>
    <mergeCell ref="BF72:BT73"/>
    <mergeCell ref="BF67:BG67"/>
    <mergeCell ref="BF74:BT75"/>
    <mergeCell ref="BU84:BV85"/>
    <mergeCell ref="BF65:BG66"/>
    <mergeCell ref="BW84:CG85"/>
    <mergeCell ref="BW63:CG63"/>
    <mergeCell ref="CH84:CI85"/>
    <mergeCell ref="BU64:BV64"/>
    <mergeCell ref="BW64:CG64"/>
    <mergeCell ref="CH64:CI64"/>
    <mergeCell ref="BU65:BV66"/>
    <mergeCell ref="BW65:CG66"/>
    <mergeCell ref="BU83:CI83"/>
    <mergeCell ref="BU78:CI78"/>
    <mergeCell ref="BF47:BT48"/>
    <mergeCell ref="BU47:CI48"/>
    <mergeCell ref="CJ54:CX54"/>
    <mergeCell ref="BU67:BV67"/>
    <mergeCell ref="BW67:CG67"/>
    <mergeCell ref="CH67:CI67"/>
    <mergeCell ref="BS67:BT67"/>
    <mergeCell ref="CH63:CI63"/>
    <mergeCell ref="BS63:BT63"/>
    <mergeCell ref="BU63:BV63"/>
    <mergeCell ref="CJ47:CX48"/>
    <mergeCell ref="M48:AX48"/>
    <mergeCell ref="A46:J46"/>
    <mergeCell ref="L46:AX46"/>
    <mergeCell ref="AY46:BE46"/>
    <mergeCell ref="BF46:BT46"/>
    <mergeCell ref="BU46:CI46"/>
    <mergeCell ref="A47:J48"/>
    <mergeCell ref="M47:AX47"/>
    <mergeCell ref="AY47:BE48"/>
  </mergeCells>
  <printOptions/>
  <pageMargins left="0.7874015748031497" right="0.7086614173228347" top="0.3937007874015748" bottom="0.1968503937007874" header="0.1968503937007874" footer="0.1968503937007874"/>
  <pageSetup horizontalDpi="600" verticalDpi="600" orientation="portrait" paperSize="9" scale="90" r:id="rId1"/>
  <rowBreaks count="1" manualBreakCount="1">
    <brk id="56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 Наталья Васильевна</cp:lastModifiedBy>
  <cp:lastPrinted>2017-02-27T08:58:52Z</cp:lastPrinted>
  <dcterms:created xsi:type="dcterms:W3CDTF">2010-08-04T13:35:22Z</dcterms:created>
  <dcterms:modified xsi:type="dcterms:W3CDTF">2017-02-27T08:58:57Z</dcterms:modified>
  <cp:category/>
  <cp:version/>
  <cp:contentType/>
  <cp:contentStatus/>
</cp:coreProperties>
</file>