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608" activeTab="0"/>
  </bookViews>
  <sheets>
    <sheet name="2021" sheetId="1" r:id="rId1"/>
  </sheets>
  <definedNames>
    <definedName name="_xlnm.Print_Area" localSheetId="0">'2021'!$A$1:$Z$16</definedName>
  </definedNames>
  <calcPr fullCalcOnLoad="1"/>
</workbook>
</file>

<file path=xl/sharedStrings.xml><?xml version="1.0" encoding="utf-8"?>
<sst xmlns="http://schemas.openxmlformats.org/spreadsheetml/2006/main" count="70" uniqueCount="24">
  <si>
    <t>№             п/п</t>
  </si>
  <si>
    <t>Наименование поставщика</t>
  </si>
  <si>
    <t>Цена, руб./кВт.ч</t>
  </si>
  <si>
    <t xml:space="preserve"> </t>
  </si>
  <si>
    <t>Цена, руб./кВт.</t>
  </si>
  <si>
    <t>Объем э/эн., кВт.ч</t>
  </si>
  <si>
    <t>Объем мощности, кВт.</t>
  </si>
  <si>
    <t>Исполнительный директор  ______________________ А.Ю. Евтеев</t>
  </si>
  <si>
    <t xml:space="preserve">       АО "АтомЭнергоСбыт"</t>
  </si>
  <si>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</si>
  <si>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</si>
  <si>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</si>
  <si>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</si>
  <si>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</si>
  <si>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</si>
  <si>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</si>
  <si>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</si>
  <si>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</si>
  <si>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</si>
  <si>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</si>
  <si>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</si>
  <si>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 покупки электрической энергии (мощности) на розничном рынке электроэнергии в качестве энергосбытовой организации 
(п. 52-а ПП РФ от 21.01.2004 №24, в ред. от 30.01.2019)</t>
  </si>
  <si>
    <t xml:space="preserve"> 2021 год</t>
  </si>
  <si>
    <t>Генеральный директор  _____________________________ А.Ю. Евтеев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</si>
</sst>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"/>
    <numFmt numFmtId="199" formatCode="0.0"/>
    <numFmt numFmtId="200" formatCode="0.000"/>
    <numFmt numFmtId="201" formatCode="0.0000"/>
  </numFmts>
  <fonts count="45">
    <font>
      <sz val="10"/>
      <name val="Arial"/>
      <family val="0"/>
    </font>
    <font>
      <b/>
      <sz val="1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yr"/>
      <family val="2"/>
    </font>
    <font>
      <sz val="18"/>
      <name val="Arial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9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3" fontId="1" fillId="0" borderId="1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50" zoomScaleNormal="50" zoomScaleSheetLayoutView="50" workbookViewId="0" topLeftCell="I1">
      <selection activeCell="Z6" sqref="Z6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3" width="18.7109375" style="2" bestFit="1" customWidth="1"/>
    <col min="4" max="4" width="18.140625" style="2" customWidth="1"/>
    <col min="5" max="5" width="18.7109375" style="2" bestFit="1" customWidth="1"/>
    <col min="6" max="6" width="18.8515625" style="2" customWidth="1"/>
    <col min="7" max="7" width="18.7109375" style="2" bestFit="1" customWidth="1"/>
    <col min="8" max="8" width="18.7109375" style="2" customWidth="1"/>
    <col min="9" max="9" width="18.7109375" style="2" bestFit="1" customWidth="1"/>
    <col min="10" max="10" width="19.140625" style="2" customWidth="1"/>
    <col min="11" max="11" width="18.7109375" style="2" bestFit="1" customWidth="1"/>
    <col min="12" max="12" width="20.7109375" style="2" customWidth="1"/>
    <col min="13" max="13" width="18.7109375" style="2" bestFit="1" customWidth="1"/>
    <col min="14" max="14" width="19.57421875" style="2" customWidth="1"/>
    <col min="15" max="15" width="19.140625" style="2" customWidth="1"/>
    <col min="16" max="16" width="20.00390625" style="2" customWidth="1"/>
    <col min="17" max="17" width="20.7109375" style="2" bestFit="1" customWidth="1"/>
    <col min="18" max="18" width="21.8515625" style="2" customWidth="1"/>
    <col min="19" max="19" width="21.00390625" style="2" customWidth="1"/>
    <col min="20" max="20" width="18.57421875" style="2" bestFit="1" customWidth="1"/>
    <col min="21" max="21" width="22.421875" style="2" bestFit="1" customWidth="1"/>
    <col min="22" max="22" width="18.7109375" style="2" customWidth="1"/>
    <col min="23" max="23" width="17.57421875" style="2" customWidth="1"/>
    <col min="24" max="24" width="20.00390625" style="2" customWidth="1"/>
    <col min="25" max="25" width="18.00390625" style="2" customWidth="1"/>
    <col min="26" max="26" width="19.7109375" style="2" bestFit="1" customWidth="1"/>
    <col min="27" max="16384" width="9.140625" style="2" customWidth="1"/>
  </cols>
  <sheetData>
    <row r="1" spans="1:26" ht="69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12" ht="23.25" customHeight="1">
      <c r="A2" s="1"/>
      <c r="B2" s="1"/>
      <c r="C2" s="1"/>
      <c r="D2" s="1"/>
      <c r="E2" s="1"/>
      <c r="F2" s="1"/>
      <c r="G2" s="31" t="s">
        <v>22</v>
      </c>
      <c r="H2" s="1"/>
      <c r="I2" s="1"/>
      <c r="J2" s="1"/>
      <c r="K2" s="1"/>
      <c r="L2" s="1"/>
    </row>
    <row r="3" spans="1:5" ht="18" customHeight="1" thickBot="1">
      <c r="A3" s="41"/>
      <c r="B3" s="41"/>
      <c r="C3" s="41"/>
      <c r="D3" s="41"/>
      <c r="E3" s="3"/>
    </row>
    <row r="4" spans="1:26" ht="40.5" customHeight="1">
      <c r="A4" s="42" t="s">
        <v>0</v>
      </c>
      <c r="B4" s="44" t="s">
        <v>1</v>
      </c>
      <c r="C4" s="34" t="s">
        <v>9</v>
      </c>
      <c r="D4" s="35"/>
      <c r="E4" s="36" t="s">
        <v>10</v>
      </c>
      <c r="F4" s="36"/>
      <c r="G4" s="34" t="s">
        <v>11</v>
      </c>
      <c r="H4" s="35"/>
      <c r="I4" s="36" t="s">
        <v>12</v>
      </c>
      <c r="J4" s="36"/>
      <c r="K4" s="34" t="s">
        <v>13</v>
      </c>
      <c r="L4" s="35"/>
      <c r="M4" s="36" t="s">
        <v>14</v>
      </c>
      <c r="N4" s="36"/>
      <c r="O4" s="34" t="s">
        <v>15</v>
      </c>
      <c r="P4" s="35"/>
      <c r="Q4" s="36" t="s">
        <v>16</v>
      </c>
      <c r="R4" s="36"/>
      <c r="S4" s="34" t="s">
        <v>17</v>
      </c>
      <c r="T4" s="35"/>
      <c r="U4" s="34" t="s">
        <v>18</v>
      </c>
      <c r="V4" s="35"/>
      <c r="W4" s="34" t="s">
        <v>19</v>
      </c>
      <c r="X4" s="35"/>
      <c r="Y4" s="34" t="s">
        <v>20</v>
      </c>
      <c r="Z4" s="35"/>
    </row>
    <row r="5" spans="1:26" ht="63" customHeight="1">
      <c r="A5" s="43"/>
      <c r="B5" s="45"/>
      <c r="C5" s="25" t="s">
        <v>5</v>
      </c>
      <c r="D5" s="26" t="s">
        <v>2</v>
      </c>
      <c r="E5" s="27" t="s">
        <v>5</v>
      </c>
      <c r="F5" s="28" t="s">
        <v>2</v>
      </c>
      <c r="G5" s="25" t="s">
        <v>5</v>
      </c>
      <c r="H5" s="26" t="s">
        <v>2</v>
      </c>
      <c r="I5" s="27" t="s">
        <v>5</v>
      </c>
      <c r="J5" s="28" t="s">
        <v>2</v>
      </c>
      <c r="K5" s="25" t="s">
        <v>5</v>
      </c>
      <c r="L5" s="26" t="s">
        <v>2</v>
      </c>
      <c r="M5" s="27" t="s">
        <v>5</v>
      </c>
      <c r="N5" s="28" t="s">
        <v>2</v>
      </c>
      <c r="O5" s="25" t="s">
        <v>5</v>
      </c>
      <c r="P5" s="26" t="s">
        <v>2</v>
      </c>
      <c r="Q5" s="27" t="s">
        <v>5</v>
      </c>
      <c r="R5" s="28" t="s">
        <v>2</v>
      </c>
      <c r="S5" s="25" t="s">
        <v>5</v>
      </c>
      <c r="T5" s="26" t="s">
        <v>2</v>
      </c>
      <c r="U5" s="25" t="s">
        <v>5</v>
      </c>
      <c r="V5" s="26" t="s">
        <v>2</v>
      </c>
      <c r="W5" s="25" t="s">
        <v>5</v>
      </c>
      <c r="X5" s="26" t="s">
        <v>2</v>
      </c>
      <c r="Y5" s="25" t="s">
        <v>5</v>
      </c>
      <c r="Z5" s="26" t="s">
        <v>2</v>
      </c>
    </row>
    <row r="6" spans="1:26" ht="25.5" customHeight="1">
      <c r="A6" s="38">
        <v>1</v>
      </c>
      <c r="B6" s="46" t="s">
        <v>8</v>
      </c>
      <c r="C6" s="13">
        <v>612888</v>
      </c>
      <c r="D6" s="14">
        <f>1078924.76/C6</f>
        <v>1.7603946561198784</v>
      </c>
      <c r="E6" s="16">
        <v>602392</v>
      </c>
      <c r="F6" s="19">
        <f>1047331.41/E6</f>
        <v>1.7386210474242687</v>
      </c>
      <c r="G6" s="13">
        <v>577838</v>
      </c>
      <c r="H6" s="14">
        <f>996835.76/G6</f>
        <v>1.7251128516989191</v>
      </c>
      <c r="I6" s="16">
        <v>457348</v>
      </c>
      <c r="J6" s="19">
        <f>783309.02/I6</f>
        <v>1.7127198981956848</v>
      </c>
      <c r="K6" s="13">
        <v>357099</v>
      </c>
      <c r="L6" s="14">
        <f>607838.38/K6</f>
        <v>1.7021564888168268</v>
      </c>
      <c r="M6" s="16">
        <v>260149</v>
      </c>
      <c r="N6" s="19">
        <f>460848.52/M6</f>
        <v>1.7714791138924233</v>
      </c>
      <c r="O6" s="13">
        <v>262471</v>
      </c>
      <c r="P6" s="14">
        <f>497253.93/O6</f>
        <v>1.8945099839601327</v>
      </c>
      <c r="Q6" s="16">
        <v>296354</v>
      </c>
      <c r="R6" s="19">
        <f>589984.79/Q6</f>
        <v>1.990810955816355</v>
      </c>
      <c r="S6" s="13">
        <v>374407</v>
      </c>
      <c r="T6" s="14">
        <f>736544.65/S6</f>
        <v>1.9672299129022695</v>
      </c>
      <c r="U6" s="13">
        <v>470048</v>
      </c>
      <c r="V6" s="14">
        <f>913174.86/U6</f>
        <v>1.9427268278984273</v>
      </c>
      <c r="W6" s="13">
        <v>580131</v>
      </c>
      <c r="X6" s="14">
        <f>1101984.84/W6</f>
        <v>1.8995448269442592</v>
      </c>
      <c r="Y6" s="13">
        <v>675967</v>
      </c>
      <c r="Z6" s="14">
        <f>1282071.92/Y6</f>
        <v>1.8966486825540299</v>
      </c>
    </row>
    <row r="7" spans="1:26" ht="68.25" customHeight="1">
      <c r="A7" s="38"/>
      <c r="B7" s="46"/>
      <c r="C7" s="25" t="s">
        <v>6</v>
      </c>
      <c r="D7" s="26" t="s">
        <v>4</v>
      </c>
      <c r="E7" s="27" t="s">
        <v>6</v>
      </c>
      <c r="F7" s="28" t="s">
        <v>4</v>
      </c>
      <c r="G7" s="25" t="s">
        <v>6</v>
      </c>
      <c r="H7" s="26" t="s">
        <v>4</v>
      </c>
      <c r="I7" s="27" t="s">
        <v>6</v>
      </c>
      <c r="J7" s="28" t="s">
        <v>4</v>
      </c>
      <c r="K7" s="25" t="s">
        <v>6</v>
      </c>
      <c r="L7" s="26" t="s">
        <v>4</v>
      </c>
      <c r="M7" s="27" t="s">
        <v>6</v>
      </c>
      <c r="N7" s="28" t="s">
        <v>4</v>
      </c>
      <c r="O7" s="25" t="s">
        <v>6</v>
      </c>
      <c r="P7" s="26" t="s">
        <v>4</v>
      </c>
      <c r="Q7" s="27" t="s">
        <v>6</v>
      </c>
      <c r="R7" s="28" t="s">
        <v>4</v>
      </c>
      <c r="S7" s="25" t="s">
        <v>6</v>
      </c>
      <c r="T7" s="26" t="s">
        <v>4</v>
      </c>
      <c r="U7" s="25" t="s">
        <v>6</v>
      </c>
      <c r="V7" s="26" t="s">
        <v>4</v>
      </c>
      <c r="W7" s="25" t="s">
        <v>6</v>
      </c>
      <c r="X7" s="26" t="s">
        <v>4</v>
      </c>
      <c r="Y7" s="25" t="s">
        <v>6</v>
      </c>
      <c r="Z7" s="26" t="s">
        <v>4</v>
      </c>
    </row>
    <row r="8" spans="1:26" ht="33.75" customHeight="1" thickBot="1">
      <c r="A8" s="38"/>
      <c r="B8" s="46"/>
      <c r="C8" s="15">
        <v>891</v>
      </c>
      <c r="D8" s="18">
        <f>746577.08/C8</f>
        <v>837.9091806958473</v>
      </c>
      <c r="E8" s="17">
        <v>933</v>
      </c>
      <c r="F8" s="22">
        <f>758344.66/E8</f>
        <v>812.8024222936764</v>
      </c>
      <c r="G8" s="32">
        <v>779</v>
      </c>
      <c r="H8" s="18">
        <f>661348.09/G8</f>
        <v>848.9705905006418</v>
      </c>
      <c r="I8" s="17">
        <v>652</v>
      </c>
      <c r="J8" s="22">
        <f>597093.91/I8</f>
        <v>915.7882055214725</v>
      </c>
      <c r="K8" s="20">
        <v>481</v>
      </c>
      <c r="L8" s="21">
        <f>409827.79/K8-0.00001</f>
        <v>852.0328174428274</v>
      </c>
      <c r="M8" s="17">
        <v>398</v>
      </c>
      <c r="N8" s="22">
        <f>327161.9203/M8</f>
        <v>822.0148751256281</v>
      </c>
      <c r="O8" s="20">
        <v>383</v>
      </c>
      <c r="P8" s="21">
        <f>299807.88/O8</f>
        <v>782.7881984334203</v>
      </c>
      <c r="Q8" s="23">
        <v>406</v>
      </c>
      <c r="R8" s="29">
        <f>327590.39/Q8</f>
        <v>806.8728817733991</v>
      </c>
      <c r="S8" s="24">
        <v>540</v>
      </c>
      <c r="T8" s="30">
        <f>458119.1/S8+0.00001</f>
        <v>848.3687137037036</v>
      </c>
      <c r="U8" s="24">
        <v>699</v>
      </c>
      <c r="V8" s="30">
        <f>613654.9205/U8</f>
        <v>877.9040350500716</v>
      </c>
      <c r="W8" s="24">
        <v>881</v>
      </c>
      <c r="X8" s="30">
        <f>764541.74/W8</f>
        <v>867.8112826333712</v>
      </c>
      <c r="Y8" s="24">
        <v>963</v>
      </c>
      <c r="Z8" s="30">
        <f>758375.75/Y8</f>
        <v>787.513759086189</v>
      </c>
    </row>
    <row r="9" spans="1:5" ht="22.5" hidden="1">
      <c r="A9" s="3"/>
      <c r="B9" s="3"/>
      <c r="C9" s="3"/>
      <c r="D9" s="3"/>
      <c r="E9" s="3"/>
    </row>
    <row r="10" spans="1:24" ht="22.5" hidden="1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>
      <c r="A11" s="8"/>
      <c r="B11" s="8"/>
      <c r="C11" s="8"/>
      <c r="D11" s="8"/>
      <c r="E11" s="8"/>
      <c r="F11" s="8"/>
      <c r="G11" s="8"/>
      <c r="H11" s="8"/>
      <c r="I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3.25" customHeight="1">
      <c r="A12" s="9"/>
      <c r="B12" s="10"/>
      <c r="C12" s="11"/>
      <c r="D12" s="11"/>
      <c r="E12" s="11"/>
      <c r="F12" s="11"/>
      <c r="G12" s="11"/>
      <c r="H12" s="11"/>
      <c r="I12" s="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5" ht="22.5">
      <c r="A13" s="5"/>
      <c r="B13" s="5"/>
      <c r="C13" s="5"/>
      <c r="D13" s="5"/>
      <c r="E13" s="5"/>
    </row>
    <row r="14" spans="1:5" ht="22.5">
      <c r="A14" s="5"/>
      <c r="B14" s="5"/>
      <c r="C14" s="5"/>
      <c r="D14" s="5"/>
      <c r="E14" s="5"/>
    </row>
    <row r="15" spans="1:24" ht="45.75" customHeight="1">
      <c r="A15" s="39" t="s">
        <v>23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6" ht="18" customHeight="1">
      <c r="A16" s="33"/>
      <c r="B16" s="33"/>
      <c r="C16" s="33"/>
      <c r="D16" s="33"/>
      <c r="E16" s="33"/>
      <c r="F16" s="33"/>
    </row>
    <row r="17" ht="22.5">
      <c r="E17" s="6"/>
    </row>
    <row r="18" ht="22.5">
      <c r="E18" s="6"/>
    </row>
    <row r="19" ht="22.5">
      <c r="E19" s="6"/>
    </row>
    <row r="21" ht="22.5">
      <c r="M21" s="2" t="s">
        <v>3</v>
      </c>
    </row>
    <row r="33" ht="22.5">
      <c r="G33" s="2" t="s">
        <v>3</v>
      </c>
    </row>
    <row r="36" ht="22.5">
      <c r="H36" s="2" t="s">
        <v>3</v>
      </c>
    </row>
  </sheetData>
  <sheetProtection/>
  <mergeCells count="21">
    <mergeCell ref="A1:N1"/>
    <mergeCell ref="A3:D3"/>
    <mergeCell ref="A4:A5"/>
    <mergeCell ref="B4:B5"/>
    <mergeCell ref="C4:D4"/>
    <mergeCell ref="B6:B8"/>
    <mergeCell ref="I4:J4"/>
    <mergeCell ref="W4:X4"/>
    <mergeCell ref="Y4:Z4"/>
    <mergeCell ref="Q4:R4"/>
    <mergeCell ref="K4:L4"/>
    <mergeCell ref="S4:T4"/>
    <mergeCell ref="A15:N15"/>
    <mergeCell ref="A16:F16"/>
    <mergeCell ref="U4:V4"/>
    <mergeCell ref="O4:P4"/>
    <mergeCell ref="E4:F4"/>
    <mergeCell ref="G4:H4"/>
    <mergeCell ref="M4:N4"/>
    <mergeCell ref="A10:I10"/>
    <mergeCell ref="A6:A8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2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Касаткина Лариса Юрьевна</cp:lastModifiedBy>
  <cp:lastPrinted>2021-05-12T07:08:44Z</cp:lastPrinted>
  <dcterms:created xsi:type="dcterms:W3CDTF">1996-10-08T23:32:33Z</dcterms:created>
  <dcterms:modified xsi:type="dcterms:W3CDTF">2022-01-11T12:58:32Z</dcterms:modified>
  <cp:category/>
  <cp:version/>
  <cp:contentType/>
  <cp:contentStatus/>
</cp:coreProperties>
</file>